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PASVA\21.-INFORMES TRIMESTRALES\2023\"/>
    </mc:Choice>
  </mc:AlternateContent>
  <xr:revisionPtr revIDLastSave="0" documentId="13_ncr:1_{2E593DA2-80B7-4DFD-8149-C2AB9E178B62}" xr6:coauthVersionLast="47" xr6:coauthVersionMax="47" xr10:uidLastSave="{00000000-0000-0000-0000-000000000000}"/>
  <bookViews>
    <workbookView xWindow="-120" yWindow="-120" windowWidth="19440" windowHeight="11160" firstSheet="3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7" l="1"/>
  <c r="C10" i="7"/>
  <c r="D10" i="7"/>
  <c r="E10" i="7"/>
  <c r="F10" i="7"/>
  <c r="G10" i="7"/>
  <c r="B18" i="7"/>
  <c r="C18" i="7"/>
  <c r="D18" i="7"/>
  <c r="E18" i="7"/>
  <c r="F18" i="7"/>
  <c r="G18" i="7"/>
  <c r="B28" i="7"/>
  <c r="C28" i="7"/>
  <c r="D28" i="7"/>
  <c r="E28" i="7"/>
  <c r="F28" i="7"/>
  <c r="G28" i="7"/>
  <c r="C38" i="7"/>
  <c r="D38" i="7"/>
  <c r="E38" i="7"/>
  <c r="F38" i="7"/>
  <c r="G39" i="7"/>
  <c r="G38" i="7" s="1"/>
  <c r="G40" i="7"/>
  <c r="G41" i="7"/>
  <c r="G42" i="7"/>
  <c r="G43" i="7"/>
  <c r="G44" i="7"/>
  <c r="G45" i="7"/>
  <c r="G46" i="7"/>
  <c r="G47" i="7"/>
  <c r="B48" i="7"/>
  <c r="C48" i="7"/>
  <c r="D48" i="7"/>
  <c r="E48" i="7"/>
  <c r="F48" i="7"/>
  <c r="G48" i="7"/>
  <c r="B58" i="7"/>
  <c r="C58" i="7"/>
  <c r="D58" i="7"/>
  <c r="E58" i="7"/>
  <c r="F58" i="7"/>
  <c r="G59" i="7"/>
  <c r="G60" i="7"/>
  <c r="G58" i="7" s="1"/>
  <c r="G61" i="7"/>
  <c r="B62" i="7"/>
  <c r="C62" i="7"/>
  <c r="D62" i="7"/>
  <c r="E62" i="7"/>
  <c r="F62" i="7"/>
  <c r="G63" i="7"/>
  <c r="G64" i="7"/>
  <c r="G65" i="7"/>
  <c r="G62" i="7" s="1"/>
  <c r="G66" i="7"/>
  <c r="G67" i="7"/>
  <c r="G68" i="7"/>
  <c r="G69" i="7"/>
  <c r="G70" i="7"/>
  <c r="B71" i="7"/>
  <c r="C71" i="7"/>
  <c r="D71" i="7"/>
  <c r="E71" i="7"/>
  <c r="F71" i="7"/>
  <c r="G72" i="7"/>
  <c r="G71" i="7" s="1"/>
  <c r="G73" i="7"/>
  <c r="G74" i="7"/>
  <c r="B75" i="7"/>
  <c r="C75" i="7"/>
  <c r="D75" i="7"/>
  <c r="E75" i="7"/>
  <c r="F75" i="7"/>
  <c r="G76" i="7"/>
  <c r="G77" i="7"/>
  <c r="G78" i="7"/>
  <c r="G79" i="7"/>
  <c r="G80" i="7"/>
  <c r="G81" i="7"/>
  <c r="B9" i="2" l="1"/>
  <c r="C9" i="2"/>
  <c r="E9" i="2"/>
  <c r="E47" i="2" s="1"/>
  <c r="F9" i="2"/>
  <c r="F47" i="2" s="1"/>
  <c r="B17" i="2"/>
  <c r="C17" i="2"/>
  <c r="E19" i="2"/>
  <c r="F19" i="2"/>
  <c r="E23" i="2"/>
  <c r="F23" i="2"/>
  <c r="B25" i="2"/>
  <c r="C25" i="2"/>
  <c r="E27" i="2"/>
  <c r="F27" i="2"/>
  <c r="B31" i="2"/>
  <c r="C31" i="2"/>
  <c r="E31" i="2"/>
  <c r="F31" i="2"/>
  <c r="B38" i="2"/>
  <c r="C38" i="2"/>
  <c r="E38" i="2"/>
  <c r="F38" i="2"/>
  <c r="B41" i="2"/>
  <c r="C41" i="2"/>
  <c r="E42" i="2"/>
  <c r="F42" i="2"/>
  <c r="C47" i="2"/>
  <c r="E57" i="2"/>
  <c r="F57" i="2"/>
  <c r="A5" i="10"/>
  <c r="A5" i="9"/>
  <c r="A5" i="8"/>
  <c r="A5" i="7"/>
  <c r="A4" i="6"/>
  <c r="A4" i="5"/>
  <c r="A4" i="3"/>
  <c r="A2" i="15"/>
  <c r="B47" i="2" l="1"/>
  <c r="A2" i="14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82" i="7"/>
  <c r="G75" i="7" s="1"/>
  <c r="F150" i="7"/>
  <c r="F146" i="7"/>
  <c r="F137" i="7"/>
  <c r="F133" i="7"/>
  <c r="F123" i="7"/>
  <c r="F113" i="7"/>
  <c r="F103" i="7"/>
  <c r="F93" i="7"/>
  <c r="F85" i="7"/>
  <c r="E150" i="7"/>
  <c r="E146" i="7"/>
  <c r="E137" i="7"/>
  <c r="E84" i="7" s="1"/>
  <c r="E133" i="7"/>
  <c r="E123" i="7"/>
  <c r="E113" i="7"/>
  <c r="E103" i="7"/>
  <c r="E93" i="7"/>
  <c r="E85" i="7"/>
  <c r="D150" i="7"/>
  <c r="D146" i="7"/>
  <c r="D137" i="7"/>
  <c r="D133" i="7"/>
  <c r="D123" i="7"/>
  <c r="D113" i="7"/>
  <c r="D93" i="7"/>
  <c r="D85" i="7"/>
  <c r="C150" i="7"/>
  <c r="C146" i="7"/>
  <c r="C137" i="7"/>
  <c r="C133" i="7"/>
  <c r="C123" i="7"/>
  <c r="C113" i="7"/>
  <c r="C103" i="7"/>
  <c r="C93" i="7"/>
  <c r="C85" i="7"/>
  <c r="C9" i="7"/>
  <c r="B150" i="7"/>
  <c r="B146" i="7"/>
  <c r="B137" i="7"/>
  <c r="B133" i="7"/>
  <c r="B123" i="7"/>
  <c r="B113" i="7"/>
  <c r="B103" i="7"/>
  <c r="B93" i="7"/>
  <c r="B85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3"/>
  <c r="C9" i="3"/>
  <c r="C8" i="3" s="1"/>
  <c r="C20" i="3" s="1"/>
  <c r="B9" i="3"/>
  <c r="F75" i="2"/>
  <c r="E75" i="2"/>
  <c r="F68" i="2"/>
  <c r="E68" i="2"/>
  <c r="F63" i="2"/>
  <c r="E63" i="2"/>
  <c r="F59" i="2"/>
  <c r="E59" i="2"/>
  <c r="C60" i="2"/>
  <c r="B60" i="2"/>
  <c r="G28" i="6" l="1"/>
  <c r="E79" i="2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93" i="7"/>
  <c r="G133" i="7"/>
  <c r="G150" i="7"/>
  <c r="B9" i="7"/>
  <c r="B159" i="7" s="1"/>
  <c r="D84" i="7"/>
  <c r="E9" i="7"/>
  <c r="E159" i="7" s="1"/>
  <c r="F84" i="7"/>
  <c r="G113" i="7"/>
  <c r="G137" i="7"/>
  <c r="B41" i="6"/>
  <c r="B70" i="6" s="1"/>
  <c r="B65" i="6"/>
  <c r="G54" i="6"/>
  <c r="D65" i="6"/>
  <c r="D70" i="6" s="1"/>
  <c r="E41" i="6"/>
  <c r="E70" i="6" s="1"/>
  <c r="B44" i="5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F9" i="7"/>
  <c r="F159" i="7" s="1"/>
  <c r="D9" i="7"/>
  <c r="C70" i="6"/>
  <c r="F70" i="6"/>
  <c r="G45" i="6"/>
  <c r="G65" i="6" s="1"/>
  <c r="G16" i="6"/>
  <c r="G41" i="6" s="1"/>
  <c r="G37" i="6"/>
  <c r="G9" i="7" l="1"/>
  <c r="B77" i="9"/>
  <c r="F77" i="9"/>
  <c r="D159" i="7"/>
  <c r="G84" i="7"/>
  <c r="G42" i="6"/>
  <c r="G70" i="6"/>
  <c r="G159" i="7" l="1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<sst xmlns="http://schemas.openxmlformats.org/spreadsheetml/2006/main" count="805" uniqueCount="560">
  <si>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</si>
  <si>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</si>
  <si>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</si>
  <si>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</si>
  <si>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</si>
  <si>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</si>
  <si>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</si>
  <si>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</si>
  <si>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</si>
  <si>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</si>
  <si>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</si>
  <si>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</si>
  <si>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</si>
  <si>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</si>
  <si>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</si>
  <si>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</si>
  <si>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</si>
  <si>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</si>
  <si>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</si>
  <si>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</si>
  <si>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</si>
  <si>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</si>
  <si>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</si>
  <si>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</si>
  <si>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</si>
  <si>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</si>
  <si>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</si>
  <si>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</si>
  <si>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</si>
  <si>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</si>
  <si>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</si>
  <si>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</si>
  <si>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</si>
  <si>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</si>
  <si>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</si>
  <si>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</si>
  <si>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</si>
  <si>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</si>
  <si>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</si>
  <si>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</si>
  <si>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</si>
  <si>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</si>
  <si>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</si>
  <si>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</si>
  <si>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</si>
  <si>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</si>
  <si>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</si>
  <si>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</si>
  <si>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</si>
  <si>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</si>
  <si>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</si>
  <si>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</si>
  <si>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</si>
  <si>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</si>
  <si>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</si>
  <si>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</si>
  <si>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</si>
  <si>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</si>
  <si>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</si>
  <si>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</si>
  <si>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</si>
  <si>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</si>
  <si>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</si>
  <si>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</si>
  <si>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</si>
  <si>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</si>
  <si>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</si>
  <si>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</si>
  <si>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</si>
  <si>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</si>
  <si>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</si>
  <si>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</si>
  <si>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</si>
  <si>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</si>
  <si>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</si>
  <si>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</si>
  <si>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</si>
  <si>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</si>
  <si>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</si>
  <si>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</si>
  <si>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</si>
  <si>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</si>
  <si>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</si>
  <si>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</si>
  <si>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</si>
  <si>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</si>
  <si>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</si>
  <si>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</si>
  <si>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</si>
  <si>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</si>
  <si>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</si>
  <si>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</si>
  <si>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</si>
  <si>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</si>
  <si>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</si>
  <si>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</si>
  <si>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</si>
  <si>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</si>
  <si>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</si>
  <si>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</si>
  <si>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</si>
  <si>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</si>
  <si>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</si>
  <si>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</si>
  <si>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</si>
  <si>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</si>
  <si>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</si>
  <si>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</si>
  <si>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</si>
  <si>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</si>
  <si>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</si>
  <si>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</si>
  <si>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</si>
  <si>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</si>
  <si>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</si>
  <si>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</si>
  <si>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</si>
  <si>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</si>
  <si>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</si>
  <si>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</si>
  <si>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</si>
  <si>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</si>
  <si>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</si>
  <si>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</si>
  <si>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</si>
  <si>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</si>
  <si>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</si>
  <si>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</si>
  <si>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</si>
  <si>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</si>
  <si>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</si>
  <si>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</si>
  <si>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</si>
  <si>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</si>
  <si>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</si>
  <si>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</si>
  <si>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</si>
  <si>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</si>
  <si>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</si>
  <si>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</si>
  <si>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</si>
  <si>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</si>
  <si>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</si>
  <si>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</si>
  <si>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</si>
  <si>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</si>
  <si>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</si>
  <si>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</si>
  <si>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</si>
  <si>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</si>
  <si>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</si>
  <si>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</si>
  <si>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</si>
  <si>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</si>
  <si>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</si>
  <si>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</si>
  <si>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</si>
  <si>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</si>
  <si>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</si>
  <si>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</si>
  <si>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</si>
  <si>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</si>
  <si>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</si>
  <si>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</si>
  <si>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</si>
  <si>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</si>
  <si>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</si>
  <si>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</si>
  <si>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</si>
  <si>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</si>
  <si>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</si>
  <si>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</si>
  <si>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</si>
  <si>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</si>
  <si>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</si>
  <si>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</si>
  <si>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</si>
  <si>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</si>
  <si>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</si>
  <si>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</si>
  <si>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</si>
  <si>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</si>
  <si>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</si>
  <si>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</si>
  <si>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</si>
  <si>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</si>
  <si>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</si>
  <si>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</si>
  <si>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</si>
  <si>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</si>
  <si>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</si>
  <si>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</si>
  <si>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</si>
  <si>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</si>
  <si>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</si>
  <si>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</si>
  <si>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</si>
  <si>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</si>
  <si>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</si>
  <si>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</si>
  <si>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</si>
  <si>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</si>
  <si>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</si>
  <si>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</si>
  <si>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</si>
  <si>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</si>
  <si>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</si>
  <si>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</si>
  <si>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</si>
  <si>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</si>
  <si>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</si>
  <si>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</si>
  <si>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</si>
  <si>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</si>
  <si>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</si>
  <si>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</si>
  <si>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</si>
  <si>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</si>
  <si>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</si>
  <si>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</si>
  <si>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</si>
  <si>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</si>
  <si>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</si>
  <si>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</si>
  <si>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</si>
  <si>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</si>
  <si>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</si>
  <si>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</si>
  <si>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</si>
  <si>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</si>
  <si>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</si>
  <si>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</si>
  <si>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</si>
  <si>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</si>
  <si>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</si>
  <si>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</si>
  <si>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</si>
  <si>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</si>
  <si>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</si>
  <si>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</si>
  <si>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</si>
  <si>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</si>
  <si>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</si>
  <si>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</si>
  <si>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</si>
  <si>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</si>
  <si>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</si>
  <si>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</si>
  <si>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</si>
  <si>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</si>
  <si>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</si>
  <si>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</si>
  <si>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</si>
  <si>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</si>
  <si>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</si>
  <si>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</si>
  <si>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</si>
  <si>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</si>
  <si>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</si>
  <si>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</si>
  <si>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</si>
  <si>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</si>
  <si>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</si>
  <si>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</si>
  <si>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</si>
  <si>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</si>
  <si>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</si>
  <si>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</si>
  <si>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</si>
  <si>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</si>
  <si>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</si>
  <si>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</si>
  <si>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</si>
  <si>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</si>
  <si>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</si>
  <si>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</si>
  <si>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</si>
  <si>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</si>
  <si>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</si>
  <si>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</si>
  <si>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</si>
  <si>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</si>
  <si>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</si>
  <si>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</si>
  <si>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</si>
  <si>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</si>
  <si>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</si>
  <si>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</si>
  <si>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</si>
  <si>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</si>
  <si>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</si>
  <si>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</si>
  <si>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</si>
  <si>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</si>
  <si>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</si>
  <si>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</si>
  <si>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</si>
  <si>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</si>
  <si>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</si>
  <si>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</si>
  <si>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</si>
  <si>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</si>
  <si>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</si>
  <si>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</si>
  <si>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</si>
  <si>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</si>
  <si>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</si>
  <si>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</si>
  <si>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</si>
  <si>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</si>
  <si>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</si>
  <si>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</si>
  <si>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</si>
  <si>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</si>
  <si>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</si>
  <si>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</si>
  <si>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</si>
  <si>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</si>
  <si>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</si>
  <si>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</si>
  <si>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</si>
  <si>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</si>
  <si>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</si>
  <si>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</si>
  <si>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</si>
  <si>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</si>
  <si>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</si>
  <si>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</si>
  <si>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</si>
  <si>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</si>
  <si>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</si>
  <si>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</si>
  <si>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</si>
  <si>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</si>
  <si>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</si>
  <si>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</si>
  <si>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</si>
  <si>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</si>
  <si>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</si>
  <si>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</si>
  <si>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</si>
  <si>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</si>
  <si>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</si>
  <si>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</si>
  <si>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</si>
  <si>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</si>
  <si>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</si>
  <si>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</si>
  <si>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</si>
  <si>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</si>
  <si>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</si>
  <si>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</si>
  <si>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</si>
  <si>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</si>
  <si>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</si>
  <si>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</si>
  <si>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</si>
  <si>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</si>
  <si>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</si>
  <si>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</si>
  <si>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</si>
  <si>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</si>
  <si>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</si>
  <si>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</si>
  <si>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</si>
  <si>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</si>
  <si>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</si>
  <si>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</si>
  <si>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</si>
  <si>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</si>
  <si>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</si>
  <si>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</si>
  <si>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</si>
  <si>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</si>
  <si>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</si>
  <si>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</si>
  <si>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</si>
  <si>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</si>
  <si>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</si>
  <si>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</si>
  <si>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</si>
  <si>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</si>
  <si>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</si>
  <si>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</si>
  <si>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</si>
  <si>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</si>
  <si>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</si>
  <si>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</si>
  <si>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</si>
  <si>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</si>
  <si>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</si>
  <si>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</si>
  <si>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</si>
  <si>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</si>
  <si>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</si>
  <si>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</si>
  <si>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</si>
  <si>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</si>
  <si>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</si>
  <si>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</si>
  <si>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</si>
  <si>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</si>
  <si>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</si>
  <si>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</si>
  <si>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</si>
  <si>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</si>
  <si>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</si>
  <si>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</si>
  <si>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</si>
  <si>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</si>
  <si>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</si>
  <si>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</si>
  <si>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</si>
  <si>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</si>
  <si>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</si>
  <si>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</si>
  <si>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</si>
  <si>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</si>
  <si>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</si>
  <si>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</si>
  <si>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</si>
  <si>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</si>
  <si>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</si>
  <si>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</si>
  <si>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</si>
  <si>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</si>
  <si>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</si>
  <si>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</si>
  <si>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</si>
  <si>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</si>
  <si>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</si>
  <si>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</si>
  <si>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</si>
  <si>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</si>
  <si>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</si>
  <si>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</si>
  <si>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</si>
  <si>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</si>
  <si>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</si>
  <si>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</si>
  <si>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</si>
  <si>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</si>
  <si>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</si>
  <si>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</si>
  <si>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</si>
  <si>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</si>
  <si>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</si>
  <si>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</si>
  <si>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</si>
  <si>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</si>
  <si>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</si>
  <si>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</si>
  <si>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</si>
  <si>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</si>
  <si>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</si>
  <si>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</si>
  <si>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</si>
  <si>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</si>
  <si>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</si>
  <si>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</si>
  <si>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</si>
  <si>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</si>
  <si>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</si>
  <si>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</si>
  <si>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</si>
  <si>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</si>
  <si>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</si>
  <si>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</si>
  <si>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</si>
  <si>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</si>
  <si>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</si>
  <si>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</si>
  <si>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</si>
  <si>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</si>
  <si>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</si>
  <si>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</si>
  <si>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</si>
  <si>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</si>
  <si>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</si>
  <si>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</si>
  <si>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</si>
  <si>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</si>
  <si>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</si>
  <si>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</si>
  <si>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</si>
  <si>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</si>
  <si>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</si>
  <si>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</si>
  <si>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</si>
  <si>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</si>
  <si>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</si>
  <si>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</si>
  <si>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</si>
  <si>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</si>
  <si>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</si>
  <si>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</si>
  <si>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</si>
  <si>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</si>
  <si>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</si>
  <si>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</si>
  <si>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</si>
  <si>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</si>
  <si>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</si>
  <si>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</si>
  <si>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</si>
  <si>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</si>
  <si>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</si>
  <si>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</si>
  <si>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</si>
  <si>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</si>
  <si>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</si>
  <si>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</si>
  <si>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</si>
  <si>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</si>
  <si>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</si>
  <si>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</si>
  <si>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</si>
  <si>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</si>
  <si>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</si>
  <si>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</si>
  <si>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</si>
  <si>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</si>
  <si>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</si>
  <si>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</si>
  <si>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</si>
  <si>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</si>
  <si>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</si>
  <si>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</si>
  <si>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</si>
  <si>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</si>
  <si>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</si>
  <si>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</si>
  <si>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</si>
  <si>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</si>
  <si>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</si>
  <si>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</si>
  <si>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</si>
  <si>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</si>
  <si>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</si>
  <si>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</si>
  <si>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</si>
  <si>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</si>
  <si>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</si>
  <si>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</si>
  <si>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</si>
  <si>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</si>
  <si>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</si>
  <si>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</si>
  <si>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</si>
  <si>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</si>
  <si>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</si>
  <si>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</si>
  <si>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</si>
  <si>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</si>
  <si>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</si>
  <si>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</si>
  <si>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</si>
  <si>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</si>
  <si>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DE AGUA POTABLE, ALCANTARILLADO Y SANEAMIENTO DE LA COMUNIDAD DE VALTIERRILLA, DEL MUNICIPIO DE SALAMANCA, GTO.</t>
  </si>
  <si>
    <t>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</si>
</sst>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 xr:uid="{6A0316D2-AE64-4169-9B32-07C1DBBAD86B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opLeftCell="B61" zoomScale="70" zoomScaleNormal="70" workbookViewId="0">
      <selection activeCell="G77" sqref="G7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558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2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915440.36</v>
      </c>
      <c r="C9" s="49">
        <f>SUM(C10:C16)</f>
        <v>0</v>
      </c>
      <c r="D9" s="48" t="s">
        <v>13</v>
      </c>
      <c r="E9" s="49">
        <f>SUM(E10:E18)</f>
        <v>528086.39</v>
      </c>
      <c r="F9" s="49">
        <f>SUM(F10:F18)</f>
        <v>495051.86</v>
      </c>
    </row>
    <row r="10" spans="1:6" x14ac:dyDescent="0.25">
      <c r="A10" s="50" t="s">
        <v>14</v>
      </c>
      <c r="B10" s="49">
        <v>915440.36</v>
      </c>
      <c r="C10" s="49">
        <v>0</v>
      </c>
      <c r="D10" s="50" t="s">
        <v>15</v>
      </c>
      <c r="E10" s="49">
        <v>-21051.96</v>
      </c>
      <c r="F10" s="49">
        <v>0</v>
      </c>
    </row>
    <row r="11" spans="1:6" x14ac:dyDescent="0.25">
      <c r="A11" s="50" t="s">
        <v>16</v>
      </c>
      <c r="B11" s="49">
        <v>0</v>
      </c>
      <c r="C11" s="49">
        <v>0</v>
      </c>
      <c r="D11" s="50" t="s">
        <v>17</v>
      </c>
      <c r="E11" s="49">
        <v>0</v>
      </c>
      <c r="F11" s="49">
        <v>0</v>
      </c>
    </row>
    <row r="12" spans="1:6" x14ac:dyDescent="0.25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6" x14ac:dyDescent="0.25">
      <c r="A13" s="50" t="s">
        <v>20</v>
      </c>
      <c r="B13" s="49">
        <v>0</v>
      </c>
      <c r="C13" s="49">
        <v>0</v>
      </c>
      <c r="D13" s="50" t="s">
        <v>21</v>
      </c>
      <c r="E13" s="49">
        <v>0</v>
      </c>
      <c r="F13" s="49">
        <v>0</v>
      </c>
    </row>
    <row r="14" spans="1:6" x14ac:dyDescent="0.25">
      <c r="A14" s="50" t="s">
        <v>22</v>
      </c>
      <c r="B14" s="49">
        <v>0</v>
      </c>
      <c r="C14" s="49">
        <v>0</v>
      </c>
      <c r="D14" s="50" t="s">
        <v>23</v>
      </c>
      <c r="E14" s="49">
        <v>0</v>
      </c>
      <c r="F14" s="49">
        <v>0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49">
        <v>549138.35</v>
      </c>
      <c r="F16" s="49">
        <v>495051.86</v>
      </c>
    </row>
    <row r="17" spans="1:6" x14ac:dyDescent="0.25">
      <c r="A17" s="48" t="s">
        <v>28</v>
      </c>
      <c r="B17" s="49">
        <f>SUM(B18:B24)</f>
        <v>-1604.25</v>
      </c>
      <c r="C17" s="49">
        <f>SUM(C18:C24)</f>
        <v>0</v>
      </c>
      <c r="D17" s="50" t="s">
        <v>29</v>
      </c>
      <c r="E17" s="49">
        <v>0</v>
      </c>
      <c r="F17" s="49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49">
        <v>0</v>
      </c>
      <c r="F18" s="49">
        <v>0</v>
      </c>
    </row>
    <row r="19" spans="1:6" x14ac:dyDescent="0.25">
      <c r="A19" s="50" t="s">
        <v>32</v>
      </c>
      <c r="B19" s="49">
        <v>-1604.25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34</v>
      </c>
      <c r="B20" s="49">
        <v>0</v>
      </c>
      <c r="C20" s="49">
        <v>0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0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0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B9+B17+B25+B31+B38+B41</f>
        <v>913836.11</v>
      </c>
      <c r="C47" s="4">
        <f>C9+C17+C25+C31+C38+C41</f>
        <v>0</v>
      </c>
      <c r="D47" s="2" t="s">
        <v>87</v>
      </c>
      <c r="E47" s="4">
        <f>E9+E19+E23+E26+E27+E31+E38+E42</f>
        <v>528086.39</v>
      </c>
      <c r="F47" s="4">
        <f>F9+F19+F23+F26+F27+F31+F38+F42</f>
        <v>495051.86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0</v>
      </c>
      <c r="C53" s="49">
        <v>0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0</v>
      </c>
      <c r="C54" s="49">
        <v>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0</v>
      </c>
      <c r="C55" s="49">
        <v>0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528086.39</v>
      </c>
      <c r="F59" s="4">
        <f>F47+F57</f>
        <v>495051.86</v>
      </c>
    </row>
    <row r="60" spans="1:6" x14ac:dyDescent="0.25">
      <c r="A60" s="3" t="s">
        <v>107</v>
      </c>
      <c r="B60" s="4">
        <f>SUM(B50:B58)</f>
        <v>0</v>
      </c>
      <c r="C60" s="4">
        <f>SUM(C50:C58)</f>
        <v>0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913836.11</v>
      </c>
      <c r="C62" s="4">
        <f>SUM(C47+C60)</f>
        <v>0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111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-516704.54999999993</v>
      </c>
      <c r="F68" s="49">
        <f>SUM(F69:F73)</f>
        <v>-490810.19999999995</v>
      </c>
    </row>
    <row r="69" spans="1:6" x14ac:dyDescent="0.25">
      <c r="A69" s="55"/>
      <c r="B69" s="47"/>
      <c r="C69" s="47"/>
      <c r="D69" s="48" t="s">
        <v>115</v>
      </c>
      <c r="E69" s="49">
        <v>-601416.32999999996</v>
      </c>
      <c r="F69" s="49">
        <v>-575521.98</v>
      </c>
    </row>
    <row r="70" spans="1:6" x14ac:dyDescent="0.25">
      <c r="A70" s="55"/>
      <c r="B70" s="47"/>
      <c r="C70" s="47"/>
      <c r="D70" s="48" t="s">
        <v>116</v>
      </c>
      <c r="E70" s="49">
        <v>84711.78</v>
      </c>
      <c r="F70" s="49">
        <v>84711.78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902454.27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902454.27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385749.72000000009</v>
      </c>
      <c r="F79" s="4">
        <v>4241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913836.1100000001</v>
      </c>
      <c r="F81" s="4">
        <v>499293.52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17:C18 C10:C16 B20:C62 C19 E11:F15 F10 E17:F68 E71:F75 E77:F78 F76 E80:F80 E79 E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447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448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449</v>
      </c>
      <c r="B5" s="136"/>
      <c r="C5" s="136"/>
      <c r="D5" s="136"/>
      <c r="E5" s="136"/>
      <c r="F5" s="136"/>
      <c r="G5" s="137"/>
    </row>
    <row r="6" spans="1:7" x14ac:dyDescent="0.25">
      <c r="A6" s="164" t="s">
        <v>450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451</v>
      </c>
      <c r="C7" s="165"/>
      <c r="D7" s="165"/>
      <c r="E7" s="165"/>
      <c r="F7" s="165"/>
      <c r="G7" s="165"/>
    </row>
    <row r="8" spans="1:7" ht="30" x14ac:dyDescent="0.25">
      <c r="A8" s="73" t="s">
        <v>452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457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459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464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466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467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449</v>
      </c>
      <c r="B5" s="118"/>
      <c r="C5" s="118"/>
      <c r="D5" s="118"/>
      <c r="E5" s="118"/>
      <c r="F5" s="118"/>
      <c r="G5" s="119"/>
    </row>
    <row r="6" spans="1:7" x14ac:dyDescent="0.25">
      <c r="A6" s="168" t="s">
        <v>468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451</v>
      </c>
      <c r="C7" s="165"/>
      <c r="D7" s="165"/>
      <c r="E7" s="165"/>
      <c r="F7" s="165"/>
      <c r="G7" s="165"/>
    </row>
    <row r="8" spans="1:7" x14ac:dyDescent="0.25">
      <c r="A8" s="27" t="s">
        <v>469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472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476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478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470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478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481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483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1" t="s">
        <v>450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484</v>
      </c>
    </row>
    <row r="7" spans="1:7" x14ac:dyDescent="0.25">
      <c r="A7" s="64" t="s">
        <v>452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487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488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489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497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498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499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502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464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503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505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506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SISTEMA DE AGUA POTABLE, ALCANTARILLADO Y SANEAMIENTO DE LA COMUNIDAD DE VALTIERRILLA, DEL MUNICIPIO DE SALAMANCA,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508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468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509</v>
      </c>
    </row>
    <row r="7" spans="1:7" x14ac:dyDescent="0.25">
      <c r="A7" s="27" t="s">
        <v>469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477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472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510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505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506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511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SISTEMA DE AGUA POTABLE, ALCANTARILLADO Y SANEAMIENTO DE LA COMUNIDAD DE VALTIERRILLA, DEL MUNICIPIO DE SALAMANCA,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512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513</v>
      </c>
      <c r="C4" s="125" t="s">
        <v>514</v>
      </c>
      <c r="D4" s="125" t="s">
        <v>515</v>
      </c>
      <c r="E4" s="125" t="s">
        <v>516</v>
      </c>
      <c r="F4" s="125" t="s">
        <v>517</v>
      </c>
    </row>
    <row r="5" spans="1:6" ht="12.75" customHeight="1" x14ac:dyDescent="0.25">
      <c r="A5" s="19" t="s">
        <v>518</v>
      </c>
      <c r="B5" s="55"/>
      <c r="C5" s="55"/>
      <c r="D5" s="55"/>
      <c r="E5" s="55"/>
      <c r="F5" s="55"/>
    </row>
    <row r="6" spans="1:6" ht="30" x14ac:dyDescent="0.25">
      <c r="A6" s="61" t="s">
        <v>519</v>
      </c>
      <c r="B6" s="62"/>
      <c r="C6" s="62"/>
      <c r="D6" s="62"/>
      <c r="E6" s="62"/>
      <c r="F6" s="62"/>
    </row>
    <row r="7" spans="1:6" ht="15" x14ac:dyDescent="0.25">
      <c r="A7" s="61" t="s">
        <v>520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521</v>
      </c>
      <c r="B9" s="47"/>
      <c r="C9" s="47"/>
      <c r="D9" s="47"/>
      <c r="E9" s="47"/>
      <c r="F9" s="47"/>
    </row>
    <row r="10" spans="1:6" ht="15" x14ac:dyDescent="0.25">
      <c r="A10" s="61" t="s">
        <v>522</v>
      </c>
      <c r="B10" s="62"/>
      <c r="C10" s="62"/>
      <c r="D10" s="62"/>
      <c r="E10" s="62"/>
      <c r="F10" s="62"/>
    </row>
    <row r="11" spans="1:6" ht="15" x14ac:dyDescent="0.25">
      <c r="A11" s="83" t="s">
        <v>523</v>
      </c>
      <c r="B11" s="62"/>
      <c r="C11" s="62"/>
      <c r="D11" s="62"/>
      <c r="E11" s="62"/>
      <c r="F11" s="62"/>
    </row>
    <row r="12" spans="1:6" ht="15" x14ac:dyDescent="0.25">
      <c r="A12" s="83" t="s">
        <v>524</v>
      </c>
      <c r="B12" s="62"/>
      <c r="C12" s="62"/>
      <c r="D12" s="62"/>
      <c r="E12" s="62"/>
      <c r="F12" s="62"/>
    </row>
    <row r="13" spans="1:6" ht="15" x14ac:dyDescent="0.25">
      <c r="A13" s="83" t="s">
        <v>525</v>
      </c>
      <c r="B13" s="62"/>
      <c r="C13" s="62"/>
      <c r="D13" s="62"/>
      <c r="E13" s="62"/>
      <c r="F13" s="62"/>
    </row>
    <row r="14" spans="1:6" ht="15" x14ac:dyDescent="0.25">
      <c r="A14" s="61" t="s">
        <v>526</v>
      </c>
      <c r="B14" s="62"/>
      <c r="C14" s="62"/>
      <c r="D14" s="62"/>
      <c r="E14" s="62"/>
      <c r="F14" s="62"/>
    </row>
    <row r="15" spans="1:6" ht="15" x14ac:dyDescent="0.25">
      <c r="A15" s="83" t="s">
        <v>523</v>
      </c>
      <c r="B15" s="62"/>
      <c r="C15" s="62"/>
      <c r="D15" s="62"/>
      <c r="E15" s="62"/>
      <c r="F15" s="62"/>
    </row>
    <row r="16" spans="1:6" ht="15" x14ac:dyDescent="0.25">
      <c r="A16" s="83" t="s">
        <v>524</v>
      </c>
      <c r="B16" s="62"/>
      <c r="C16" s="62"/>
      <c r="D16" s="62"/>
      <c r="E16" s="62"/>
      <c r="F16" s="62"/>
    </row>
    <row r="17" spans="1:6" ht="15" x14ac:dyDescent="0.25">
      <c r="A17" s="83" t="s">
        <v>525</v>
      </c>
      <c r="B17" s="62"/>
      <c r="C17" s="62"/>
      <c r="D17" s="62"/>
      <c r="E17" s="62"/>
      <c r="F17" s="62"/>
    </row>
    <row r="18" spans="1:6" ht="15" x14ac:dyDescent="0.25">
      <c r="A18" s="61" t="s">
        <v>527</v>
      </c>
      <c r="B18" s="126"/>
      <c r="C18" s="62"/>
      <c r="D18" s="62"/>
      <c r="E18" s="62"/>
      <c r="F18" s="62"/>
    </row>
    <row r="19" spans="1:6" ht="15" x14ac:dyDescent="0.25">
      <c r="A19" s="61" t="s">
        <v>528</v>
      </c>
      <c r="B19" s="62"/>
      <c r="C19" s="62"/>
      <c r="D19" s="62"/>
      <c r="E19" s="62"/>
      <c r="F19" s="62"/>
    </row>
    <row r="20" spans="1:6" ht="30" x14ac:dyDescent="0.25">
      <c r="A20" s="61" t="s">
        <v>529</v>
      </c>
      <c r="B20" s="127"/>
      <c r="C20" s="127"/>
      <c r="D20" s="127"/>
      <c r="E20" s="127"/>
      <c r="F20" s="127"/>
    </row>
    <row r="21" spans="1:6" ht="30" x14ac:dyDescent="0.25">
      <c r="A21" s="61" t="s">
        <v>530</v>
      </c>
      <c r="B21" s="127"/>
      <c r="C21" s="127"/>
      <c r="D21" s="127"/>
      <c r="E21" s="127"/>
      <c r="F21" s="127"/>
    </row>
    <row r="22" spans="1:6" ht="30" x14ac:dyDescent="0.25">
      <c r="A22" s="61" t="s">
        <v>531</v>
      </c>
      <c r="B22" s="127"/>
      <c r="C22" s="127"/>
      <c r="D22" s="127"/>
      <c r="E22" s="127"/>
      <c r="F22" s="127"/>
    </row>
    <row r="23" spans="1:6" ht="15" x14ac:dyDescent="0.25">
      <c r="A23" s="61" t="s">
        <v>532</v>
      </c>
      <c r="B23" s="127"/>
      <c r="C23" s="127"/>
      <c r="D23" s="127"/>
      <c r="E23" s="127"/>
      <c r="F23" s="127"/>
    </row>
    <row r="24" spans="1:6" ht="15" x14ac:dyDescent="0.25">
      <c r="A24" s="61" t="s">
        <v>533</v>
      </c>
      <c r="B24" s="128"/>
      <c r="C24" s="62"/>
      <c r="D24" s="62"/>
      <c r="E24" s="62"/>
      <c r="F24" s="62"/>
    </row>
    <row r="25" spans="1:6" ht="15" x14ac:dyDescent="0.25">
      <c r="A25" s="61" t="s">
        <v>534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535</v>
      </c>
      <c r="B27" s="47"/>
      <c r="C27" s="47"/>
      <c r="D27" s="47"/>
      <c r="E27" s="47"/>
      <c r="F27" s="47"/>
    </row>
    <row r="28" spans="1:6" ht="15" x14ac:dyDescent="0.25">
      <c r="A28" s="61" t="s">
        <v>536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537</v>
      </c>
      <c r="B30" s="47"/>
      <c r="C30" s="47"/>
      <c r="D30" s="47"/>
      <c r="E30" s="47"/>
      <c r="F30" s="47"/>
    </row>
    <row r="31" spans="1:6" ht="15" x14ac:dyDescent="0.25">
      <c r="A31" s="61" t="s">
        <v>522</v>
      </c>
      <c r="B31" s="62"/>
      <c r="C31" s="62"/>
      <c r="D31" s="62"/>
      <c r="E31" s="62"/>
      <c r="F31" s="62"/>
    </row>
    <row r="32" spans="1:6" ht="15" x14ac:dyDescent="0.25">
      <c r="A32" s="61" t="s">
        <v>526</v>
      </c>
      <c r="B32" s="62"/>
      <c r="C32" s="62"/>
      <c r="D32" s="62"/>
      <c r="E32" s="62"/>
      <c r="F32" s="62"/>
    </row>
    <row r="33" spans="1:6" ht="15" x14ac:dyDescent="0.25">
      <c r="A33" s="61" t="s">
        <v>538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539</v>
      </c>
      <c r="B35" s="47"/>
      <c r="C35" s="47"/>
      <c r="D35" s="47"/>
      <c r="E35" s="47"/>
      <c r="F35" s="47"/>
    </row>
    <row r="36" spans="1:6" ht="15" x14ac:dyDescent="0.25">
      <c r="A36" s="61" t="s">
        <v>540</v>
      </c>
      <c r="B36" s="62"/>
      <c r="C36" s="62"/>
      <c r="D36" s="62"/>
      <c r="E36" s="62"/>
      <c r="F36" s="62"/>
    </row>
    <row r="37" spans="1:6" ht="15" x14ac:dyDescent="0.25">
      <c r="A37" s="61" t="s">
        <v>541</v>
      </c>
      <c r="B37" s="62"/>
      <c r="C37" s="62"/>
      <c r="D37" s="62"/>
      <c r="E37" s="62"/>
      <c r="F37" s="62"/>
    </row>
    <row r="38" spans="1:6" ht="15" x14ac:dyDescent="0.25">
      <c r="A38" s="61" t="s">
        <v>542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543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544</v>
      </c>
      <c r="B42" s="47"/>
      <c r="C42" s="47"/>
      <c r="D42" s="47"/>
      <c r="E42" s="47"/>
      <c r="F42" s="47"/>
    </row>
    <row r="43" spans="1:6" ht="15" x14ac:dyDescent="0.25">
      <c r="A43" s="61" t="s">
        <v>545</v>
      </c>
      <c r="B43" s="62"/>
      <c r="C43" s="62"/>
      <c r="D43" s="62"/>
      <c r="E43" s="62"/>
      <c r="F43" s="62"/>
    </row>
    <row r="44" spans="1:6" ht="15" x14ac:dyDescent="0.25">
      <c r="A44" s="61" t="s">
        <v>546</v>
      </c>
      <c r="B44" s="62"/>
      <c r="C44" s="62"/>
      <c r="D44" s="62"/>
      <c r="E44" s="62"/>
      <c r="F44" s="62"/>
    </row>
    <row r="45" spans="1:6" ht="15" x14ac:dyDescent="0.25">
      <c r="A45" s="61" t="s">
        <v>547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548</v>
      </c>
      <c r="B47" s="47"/>
      <c r="C47" s="47"/>
      <c r="D47" s="47"/>
      <c r="E47" s="47"/>
      <c r="F47" s="47"/>
    </row>
    <row r="48" spans="1:6" ht="15" x14ac:dyDescent="0.25">
      <c r="A48" s="61" t="s">
        <v>546</v>
      </c>
      <c r="B48" s="127"/>
      <c r="C48" s="127"/>
      <c r="D48" s="127"/>
      <c r="E48" s="127"/>
      <c r="F48" s="127"/>
    </row>
    <row r="49" spans="1:6" ht="15" x14ac:dyDescent="0.25">
      <c r="A49" s="61" t="s">
        <v>547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549</v>
      </c>
      <c r="B51" s="47"/>
      <c r="C51" s="47"/>
      <c r="D51" s="47"/>
      <c r="E51" s="47"/>
      <c r="F51" s="47"/>
    </row>
    <row r="52" spans="1:6" ht="15" x14ac:dyDescent="0.25">
      <c r="A52" s="61" t="s">
        <v>546</v>
      </c>
      <c r="B52" s="62"/>
      <c r="C52" s="62"/>
      <c r="D52" s="62"/>
      <c r="E52" s="62"/>
      <c r="F52" s="62"/>
    </row>
    <row r="53" spans="1:6" ht="15" x14ac:dyDescent="0.25">
      <c r="A53" s="61" t="s">
        <v>547</v>
      </c>
      <c r="B53" s="62"/>
      <c r="C53" s="62"/>
      <c r="D53" s="62"/>
      <c r="E53" s="62"/>
      <c r="F53" s="62"/>
    </row>
    <row r="54" spans="1:6" ht="15" x14ac:dyDescent="0.25">
      <c r="A54" s="61" t="s">
        <v>550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551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546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547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552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553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554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555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556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557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5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125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4">
        <v>495051.86</v>
      </c>
      <c r="C18" s="112"/>
      <c r="D18" s="112"/>
      <c r="E18" s="112"/>
      <c r="F18" s="4">
        <v>528086.39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495051.86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528086.39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155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181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182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183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184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186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187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188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189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49" zoomScale="67" zoomScaleNormal="53" workbookViewId="0">
      <selection activeCell="B57" sqref="B57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191</v>
      </c>
      <c r="B1" s="148"/>
      <c r="C1" s="148"/>
      <c r="D1" s="149"/>
    </row>
    <row r="2" spans="1:4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6"/>
    </row>
    <row r="3" spans="1:4" x14ac:dyDescent="0.25">
      <c r="A3" s="117" t="s">
        <v>192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v>7998600.1600000001</v>
      </c>
      <c r="C8" s="15">
        <f>SUM(C9:C11)</f>
        <v>2553820</v>
      </c>
      <c r="D8" s="15">
        <f>SUM(D9:D11)</f>
        <v>2553820</v>
      </c>
    </row>
    <row r="9" spans="1:4" x14ac:dyDescent="0.25">
      <c r="A9" s="60" t="s">
        <v>197</v>
      </c>
      <c r="B9" s="97">
        <v>7998600.1600000001</v>
      </c>
      <c r="C9" s="97">
        <v>2553820</v>
      </c>
      <c r="D9" s="97">
        <v>2553820</v>
      </c>
    </row>
    <row r="10" spans="1:4" x14ac:dyDescent="0.25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199</v>
      </c>
      <c r="B11" s="97"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200</v>
      </c>
      <c r="B13" s="15"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201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202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203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204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206</v>
      </c>
      <c r="B21" s="15">
        <v>7998600.1600000001</v>
      </c>
      <c r="C21" s="15">
        <f>C8-C13+C17</f>
        <v>2553820</v>
      </c>
      <c r="D21" s="15">
        <f>D8-D13+D17</f>
        <v>2553820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207</v>
      </c>
      <c r="B23" s="15">
        <v>7998600.1600000001</v>
      </c>
      <c r="C23" s="15">
        <f>C21-C11</f>
        <v>2553820</v>
      </c>
      <c r="D23" s="15">
        <f>D21-D11</f>
        <v>2553820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v>7998600.1600000001</v>
      </c>
      <c r="C25" s="15">
        <f>C23-C17</f>
        <v>2553820</v>
      </c>
      <c r="D25" s="15">
        <f>D23-D17</f>
        <v>2553820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f>B25+B29</f>
        <v>7998600.1600000001</v>
      </c>
      <c r="C33" s="4">
        <f>C25+C29</f>
        <v>2553820</v>
      </c>
      <c r="D33" s="4">
        <f>D25+D29</f>
        <v>2553820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8" t="s">
        <v>224</v>
      </c>
      <c r="B48" s="99">
        <f>B9</f>
        <v>7998600.1600000001</v>
      </c>
      <c r="C48" s="99">
        <f>C9</f>
        <v>2553820</v>
      </c>
      <c r="D48" s="99">
        <f>D9</f>
        <v>2553820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7998600.1600000001</v>
      </c>
      <c r="C57" s="4">
        <f>C48+C49-C53+C55</f>
        <v>2553820</v>
      </c>
      <c r="D57" s="4">
        <f>D48+D49-D53+D55</f>
        <v>2553820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7998600.1600000001</v>
      </c>
      <c r="C59" s="4">
        <f>C57-C49</f>
        <v>2553820</v>
      </c>
      <c r="D59" s="4">
        <f>D57-D49</f>
        <v>2553820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C8:D8 B29:D33 B37:D44 B48:D59 B63:D74 C10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B15" sqref="B15:B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232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233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234</v>
      </c>
      <c r="B6" s="152" t="s">
        <v>235</v>
      </c>
      <c r="C6" s="152"/>
      <c r="D6" s="152"/>
      <c r="E6" s="152"/>
      <c r="F6" s="152"/>
      <c r="G6" s="152" t="s">
        <v>236</v>
      </c>
    </row>
    <row r="7" spans="1:7" ht="30" x14ac:dyDescent="0.25">
      <c r="A7" s="151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2"/>
    </row>
    <row r="8" spans="1:7" x14ac:dyDescent="0.25">
      <c r="A8" s="27" t="s">
        <v>241</v>
      </c>
      <c r="B8" s="94"/>
      <c r="C8" s="94"/>
      <c r="D8" s="94"/>
      <c r="E8" s="94"/>
      <c r="F8" s="94"/>
      <c r="G8" s="94"/>
    </row>
    <row r="9" spans="1:7" x14ac:dyDescent="0.25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248</v>
      </c>
      <c r="B15" s="49">
        <v>7478850.1600000001</v>
      </c>
      <c r="C15" s="49">
        <v>0</v>
      </c>
      <c r="D15" s="49">
        <v>0</v>
      </c>
      <c r="E15" s="49">
        <v>2553820</v>
      </c>
      <c r="F15" s="49">
        <v>2553820</v>
      </c>
      <c r="G15" s="49">
        <f t="shared" si="0"/>
        <v>-4925030.16</v>
      </c>
    </row>
    <row r="16" spans="1:7" x14ac:dyDescent="0.25">
      <c r="A16" s="95" t="s">
        <v>249</v>
      </c>
      <c r="B16" s="49">
        <v>0</v>
      </c>
      <c r="C16" s="49">
        <f t="shared" ref="B16:G16" si="1">SUM(C17:C27)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261</v>
      </c>
      <c r="B28" s="49">
        <v>0</v>
      </c>
      <c r="C28" s="49">
        <f t="shared" ref="B28:G28" si="3">SUM(C29:C33)</f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267</v>
      </c>
      <c r="B34" s="49">
        <v>519750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-519750</v>
      </c>
    </row>
    <row r="35" spans="1:7" ht="14.45" customHeight="1" x14ac:dyDescent="0.25">
      <c r="A35" s="60" t="s">
        <v>268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270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f t="shared" ref="B41:G41" si="7">SUM(B9,B10,B11,B12,B13,B14,B15,B16,B28,B34,B35,B37)</f>
        <v>7998600.1600000001</v>
      </c>
      <c r="C41" s="4">
        <f t="shared" si="7"/>
        <v>0</v>
      </c>
      <c r="D41" s="4">
        <f t="shared" si="7"/>
        <v>0</v>
      </c>
      <c r="E41" s="4">
        <f t="shared" si="7"/>
        <v>2553820</v>
      </c>
      <c r="F41" s="4">
        <f t="shared" si="7"/>
        <v>2553820</v>
      </c>
      <c r="G41" s="4">
        <f t="shared" si="7"/>
        <v>-5444780.1600000001</v>
      </c>
    </row>
    <row r="42" spans="1:7" x14ac:dyDescent="0.25">
      <c r="A42" s="3" t="s">
        <v>274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285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290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f t="shared" ref="B70:G70" si="16">B41+B65+B67</f>
        <v>7998600.1600000001</v>
      </c>
      <c r="C70" s="4">
        <f t="shared" si="16"/>
        <v>0</v>
      </c>
      <c r="D70" s="4">
        <f t="shared" si="16"/>
        <v>0</v>
      </c>
      <c r="E70" s="4">
        <f t="shared" si="16"/>
        <v>2553820</v>
      </c>
      <c r="F70" s="4">
        <f t="shared" si="16"/>
        <v>2553820</v>
      </c>
      <c r="G70" s="4">
        <f t="shared" si="16"/>
        <v>-5444780.1600000001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302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C16:F27 B35:F58 B60:F75 G9:G15 G60:G76 G55:G58 G38:G53 C29:F34" unlockedFormula="1"/>
    <ignoredError sqref="C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E10" sqref="E10:G1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303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SISTEMA DE AGUA POTABLE, ALCANTARILLADO Y SANEAMIENTO DE LA COMUNIDAD DE VALTIERRILLA, DEL MUNICIPIO DE SALAMANCA,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304</v>
      </c>
      <c r="B3" s="130"/>
      <c r="C3" s="130"/>
      <c r="D3" s="130"/>
      <c r="E3" s="130"/>
      <c r="F3" s="130"/>
      <c r="G3" s="130"/>
    </row>
    <row r="4" spans="1:7" x14ac:dyDescent="0.25">
      <c r="A4" s="130" t="s">
        <v>305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3" t="s">
        <v>7</v>
      </c>
      <c r="B7" s="153" t="s">
        <v>306</v>
      </c>
      <c r="C7" s="153"/>
      <c r="D7" s="153"/>
      <c r="E7" s="153"/>
      <c r="F7" s="153"/>
      <c r="G7" s="154" t="s">
        <v>307</v>
      </c>
    </row>
    <row r="8" spans="1:7" ht="30" x14ac:dyDescent="0.25">
      <c r="A8" s="153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3"/>
    </row>
    <row r="9" spans="1:7" x14ac:dyDescent="0.25">
      <c r="A9" s="28" t="s">
        <v>312</v>
      </c>
      <c r="B9" s="86">
        <f t="shared" ref="B9:G9" si="0">SUM(B10,B18,B28,B38,B48,B58,B62,B71,B75)</f>
        <v>7998600.1600000001</v>
      </c>
      <c r="C9" s="86">
        <f t="shared" si="0"/>
        <v>5.8207660913467407E-11</v>
      </c>
      <c r="D9" s="86">
        <f t="shared" si="0"/>
        <v>7998600.1600000001</v>
      </c>
      <c r="E9" s="86">
        <f t="shared" si="0"/>
        <v>1651365.7299999997</v>
      </c>
      <c r="F9" s="86">
        <f t="shared" si="0"/>
        <v>1651365.7299999997</v>
      </c>
      <c r="G9" s="86">
        <f t="shared" si="0"/>
        <v>6347234.4299999997</v>
      </c>
    </row>
    <row r="10" spans="1:7" x14ac:dyDescent="0.25">
      <c r="A10" s="87" t="s">
        <v>313</v>
      </c>
      <c r="B10" s="86">
        <f t="shared" ref="B10:G10" si="1">SUM(B11:B17)</f>
        <v>4374015.6400000006</v>
      </c>
      <c r="C10" s="86">
        <f t="shared" si="1"/>
        <v>5.8207660913467407E-11</v>
      </c>
      <c r="D10" s="86">
        <f t="shared" si="1"/>
        <v>4374015.6400000006</v>
      </c>
      <c r="E10" s="86">
        <f t="shared" si="1"/>
        <v>716365.82</v>
      </c>
      <c r="F10" s="86">
        <f t="shared" si="1"/>
        <v>716365.82</v>
      </c>
      <c r="G10" s="86">
        <f t="shared" si="1"/>
        <v>3657649.8200000003</v>
      </c>
    </row>
    <row r="11" spans="1:7" x14ac:dyDescent="0.25">
      <c r="A11" s="88" t="s">
        <v>314</v>
      </c>
      <c r="B11" s="77">
        <v>2918077.35</v>
      </c>
      <c r="C11" s="77">
        <v>647471.05000000005</v>
      </c>
      <c r="D11" s="77">
        <v>3565548.4000000004</v>
      </c>
      <c r="E11" s="77">
        <v>672121.59</v>
      </c>
      <c r="F11" s="77">
        <v>672121.59</v>
      </c>
      <c r="G11" s="77">
        <v>2893426.8100000005</v>
      </c>
    </row>
    <row r="12" spans="1:7" x14ac:dyDescent="0.25">
      <c r="A12" s="88" t="s">
        <v>315</v>
      </c>
      <c r="B12" s="77">
        <v>117859.79</v>
      </c>
      <c r="C12" s="77">
        <v>-117859.79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88" t="s">
        <v>316</v>
      </c>
      <c r="B13" s="77">
        <v>539931.48</v>
      </c>
      <c r="C13" s="77">
        <v>-145038.37</v>
      </c>
      <c r="D13" s="77">
        <v>394893.11</v>
      </c>
      <c r="E13" s="77">
        <v>5711.52</v>
      </c>
      <c r="F13" s="77">
        <v>5711.52</v>
      </c>
      <c r="G13" s="77">
        <v>389181.58999999997</v>
      </c>
    </row>
    <row r="14" spans="1:7" x14ac:dyDescent="0.25">
      <c r="A14" s="88" t="s">
        <v>317</v>
      </c>
      <c r="B14" s="77">
        <v>414520.35</v>
      </c>
      <c r="C14" s="77">
        <v>-40946.22</v>
      </c>
      <c r="D14" s="77">
        <v>373574.13</v>
      </c>
      <c r="E14" s="77">
        <v>0</v>
      </c>
      <c r="F14" s="77">
        <v>0</v>
      </c>
      <c r="G14" s="77">
        <v>373574.13</v>
      </c>
    </row>
    <row r="15" spans="1:7" x14ac:dyDescent="0.25">
      <c r="A15" s="88" t="s">
        <v>318</v>
      </c>
      <c r="B15" s="77">
        <v>383626.67</v>
      </c>
      <c r="C15" s="77">
        <v>-343626.67</v>
      </c>
      <c r="D15" s="77">
        <v>40000</v>
      </c>
      <c r="E15" s="77">
        <v>38532.71</v>
      </c>
      <c r="F15" s="77">
        <v>38532.71</v>
      </c>
      <c r="G15" s="77">
        <v>1467.2900000000009</v>
      </c>
    </row>
    <row r="16" spans="1:7" x14ac:dyDescent="0.25">
      <c r="A16" s="88" t="s">
        <v>319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88" t="s">
        <v>320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87" t="s">
        <v>321</v>
      </c>
      <c r="B18" s="86">
        <f t="shared" ref="B18:G18" si="2">SUM(B19:B27)</f>
        <v>647537.72</v>
      </c>
      <c r="C18" s="86">
        <f t="shared" si="2"/>
        <v>0</v>
      </c>
      <c r="D18" s="86">
        <f t="shared" si="2"/>
        <v>647537.72</v>
      </c>
      <c r="E18" s="86">
        <f t="shared" si="2"/>
        <v>256172.52000000002</v>
      </c>
      <c r="F18" s="86">
        <f t="shared" si="2"/>
        <v>256172.52000000002</v>
      </c>
      <c r="G18" s="86">
        <f t="shared" si="2"/>
        <v>391365.20000000007</v>
      </c>
    </row>
    <row r="19" spans="1:7" x14ac:dyDescent="0.25">
      <c r="A19" s="88" t="s">
        <v>322</v>
      </c>
      <c r="B19" s="77">
        <v>90000</v>
      </c>
      <c r="C19" s="77">
        <v>0</v>
      </c>
      <c r="D19" s="77">
        <v>90000</v>
      </c>
      <c r="E19" s="77">
        <v>34275.769999999997</v>
      </c>
      <c r="F19" s="77">
        <v>34275.769999999997</v>
      </c>
      <c r="G19" s="77">
        <v>55724.23</v>
      </c>
    </row>
    <row r="20" spans="1:7" x14ac:dyDescent="0.25">
      <c r="A20" s="88" t="s">
        <v>323</v>
      </c>
      <c r="B20" s="77">
        <v>10000</v>
      </c>
      <c r="C20" s="77">
        <v>15000</v>
      </c>
      <c r="D20" s="77">
        <v>25000</v>
      </c>
      <c r="E20" s="77">
        <v>18522.32</v>
      </c>
      <c r="F20" s="77">
        <v>18522.32</v>
      </c>
      <c r="G20" s="77">
        <v>6477.68</v>
      </c>
    </row>
    <row r="21" spans="1:7" x14ac:dyDescent="0.25">
      <c r="A21" s="88" t="s">
        <v>324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88" t="s">
        <v>325</v>
      </c>
      <c r="B22" s="77">
        <v>338000</v>
      </c>
      <c r="C22" s="77">
        <v>-25000</v>
      </c>
      <c r="D22" s="77">
        <v>313000</v>
      </c>
      <c r="E22" s="77">
        <v>59387.37</v>
      </c>
      <c r="F22" s="77">
        <v>59387.37</v>
      </c>
      <c r="G22" s="77">
        <v>253612.63</v>
      </c>
    </row>
    <row r="23" spans="1:7" x14ac:dyDescent="0.25">
      <c r="A23" s="88" t="s">
        <v>326</v>
      </c>
      <c r="B23" s="77">
        <v>80000</v>
      </c>
      <c r="C23" s="77">
        <v>0</v>
      </c>
      <c r="D23" s="77">
        <v>80000</v>
      </c>
      <c r="E23" s="77">
        <v>24687.54</v>
      </c>
      <c r="F23" s="77">
        <v>24687.54</v>
      </c>
      <c r="G23" s="77">
        <v>55312.46</v>
      </c>
    </row>
    <row r="24" spans="1:7" x14ac:dyDescent="0.25">
      <c r="A24" s="88" t="s">
        <v>327</v>
      </c>
      <c r="B24" s="77">
        <v>71537.72</v>
      </c>
      <c r="C24" s="77">
        <v>0</v>
      </c>
      <c r="D24" s="77">
        <v>71537.72</v>
      </c>
      <c r="E24" s="77">
        <v>26196.07</v>
      </c>
      <c r="F24" s="77">
        <v>26196.07</v>
      </c>
      <c r="G24" s="77">
        <v>45341.65</v>
      </c>
    </row>
    <row r="25" spans="1:7" x14ac:dyDescent="0.25">
      <c r="A25" s="88" t="s">
        <v>328</v>
      </c>
      <c r="B25" s="77">
        <v>8000</v>
      </c>
      <c r="C25" s="77">
        <v>0</v>
      </c>
      <c r="D25" s="77">
        <v>8000</v>
      </c>
      <c r="E25" s="77">
        <v>36750</v>
      </c>
      <c r="F25" s="77">
        <v>36750</v>
      </c>
      <c r="G25" s="77">
        <v>-28750</v>
      </c>
    </row>
    <row r="26" spans="1:7" x14ac:dyDescent="0.25">
      <c r="A26" s="88" t="s">
        <v>329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88" t="s">
        <v>330</v>
      </c>
      <c r="B27" s="77">
        <v>50000</v>
      </c>
      <c r="C27" s="77">
        <v>10000</v>
      </c>
      <c r="D27" s="77">
        <v>60000</v>
      </c>
      <c r="E27" s="77">
        <v>56353.45</v>
      </c>
      <c r="F27" s="77">
        <v>56353.45</v>
      </c>
      <c r="G27" s="77">
        <v>3646.5500000000029</v>
      </c>
    </row>
    <row r="28" spans="1:7" x14ac:dyDescent="0.25">
      <c r="A28" s="87" t="s">
        <v>331</v>
      </c>
      <c r="B28" s="86">
        <f t="shared" ref="B28:G28" si="3">SUM(B29:B37)</f>
        <v>1920100</v>
      </c>
      <c r="C28" s="86">
        <f t="shared" si="3"/>
        <v>-150000</v>
      </c>
      <c r="D28" s="86">
        <f t="shared" si="3"/>
        <v>1770100</v>
      </c>
      <c r="E28" s="86">
        <f t="shared" si="3"/>
        <v>546403.93999999994</v>
      </c>
      <c r="F28" s="86">
        <f t="shared" si="3"/>
        <v>546403.93999999994</v>
      </c>
      <c r="G28" s="86">
        <f t="shared" si="3"/>
        <v>1223696.06</v>
      </c>
    </row>
    <row r="29" spans="1:7" x14ac:dyDescent="0.25">
      <c r="A29" s="88" t="s">
        <v>332</v>
      </c>
      <c r="B29" s="77">
        <v>839100</v>
      </c>
      <c r="C29" s="77">
        <v>100000</v>
      </c>
      <c r="D29" s="77">
        <v>939100</v>
      </c>
      <c r="E29" s="77">
        <v>326324.28000000003</v>
      </c>
      <c r="F29" s="77">
        <v>326324.28000000003</v>
      </c>
      <c r="G29" s="77">
        <v>612775.72</v>
      </c>
    </row>
    <row r="30" spans="1:7" x14ac:dyDescent="0.25">
      <c r="A30" s="88" t="s">
        <v>333</v>
      </c>
      <c r="B30" s="77">
        <v>29000</v>
      </c>
      <c r="C30" s="77">
        <v>0</v>
      </c>
      <c r="D30" s="77">
        <v>29000</v>
      </c>
      <c r="E30" s="77">
        <v>6100</v>
      </c>
      <c r="F30" s="77">
        <v>6100</v>
      </c>
      <c r="G30" s="77">
        <v>22900</v>
      </c>
    </row>
    <row r="31" spans="1:7" x14ac:dyDescent="0.25">
      <c r="A31" s="88" t="s">
        <v>334</v>
      </c>
      <c r="B31" s="77">
        <v>415000</v>
      </c>
      <c r="C31" s="77">
        <v>-230000</v>
      </c>
      <c r="D31" s="77">
        <v>185000</v>
      </c>
      <c r="E31" s="77">
        <v>25662.5</v>
      </c>
      <c r="F31" s="77">
        <v>25662.5</v>
      </c>
      <c r="G31" s="77">
        <v>159337.5</v>
      </c>
    </row>
    <row r="32" spans="1:7" x14ac:dyDescent="0.25">
      <c r="A32" s="88" t="s">
        <v>335</v>
      </c>
      <c r="B32" s="77">
        <v>10000</v>
      </c>
      <c r="C32" s="77">
        <v>0</v>
      </c>
      <c r="D32" s="77">
        <v>10000</v>
      </c>
      <c r="E32" s="77">
        <v>2116.5</v>
      </c>
      <c r="F32" s="77">
        <v>2116.5</v>
      </c>
      <c r="G32" s="77">
        <v>7883.5</v>
      </c>
    </row>
    <row r="33" spans="1:7" ht="14.45" customHeight="1" x14ac:dyDescent="0.25">
      <c r="A33" s="88" t="s">
        <v>336</v>
      </c>
      <c r="B33" s="77">
        <v>277000</v>
      </c>
      <c r="C33" s="77">
        <v>-50000</v>
      </c>
      <c r="D33" s="77">
        <v>227000</v>
      </c>
      <c r="E33" s="77">
        <v>78054.789999999994</v>
      </c>
      <c r="F33" s="77">
        <v>78054.789999999994</v>
      </c>
      <c r="G33" s="77">
        <v>148945.21000000002</v>
      </c>
    </row>
    <row r="34" spans="1:7" ht="14.45" customHeight="1" x14ac:dyDescent="0.25">
      <c r="A34" s="88" t="s">
        <v>337</v>
      </c>
      <c r="B34" s="77">
        <v>5000</v>
      </c>
      <c r="C34" s="77">
        <v>0</v>
      </c>
      <c r="D34" s="77">
        <v>5000</v>
      </c>
      <c r="E34" s="77">
        <v>0</v>
      </c>
      <c r="F34" s="77">
        <v>0</v>
      </c>
      <c r="G34" s="77">
        <v>5000</v>
      </c>
    </row>
    <row r="35" spans="1:7" ht="14.45" customHeight="1" x14ac:dyDescent="0.25">
      <c r="A35" s="88" t="s">
        <v>338</v>
      </c>
      <c r="B35" s="77">
        <v>20000</v>
      </c>
      <c r="C35" s="77">
        <v>0</v>
      </c>
      <c r="D35" s="77">
        <v>20000</v>
      </c>
      <c r="E35" s="77">
        <v>10134.549999999999</v>
      </c>
      <c r="F35" s="77">
        <v>10134.549999999999</v>
      </c>
      <c r="G35" s="77">
        <v>9865.4500000000007</v>
      </c>
    </row>
    <row r="36" spans="1:7" ht="14.45" customHeight="1" x14ac:dyDescent="0.25">
      <c r="A36" s="88" t="s">
        <v>339</v>
      </c>
      <c r="B36" s="77">
        <v>0</v>
      </c>
      <c r="C36" s="77">
        <v>30000</v>
      </c>
      <c r="D36" s="77">
        <v>30000</v>
      </c>
      <c r="E36" s="77">
        <v>6041.32</v>
      </c>
      <c r="F36" s="77">
        <v>6041.32</v>
      </c>
      <c r="G36" s="77">
        <v>23958.68</v>
      </c>
    </row>
    <row r="37" spans="1:7" ht="14.45" customHeight="1" x14ac:dyDescent="0.25">
      <c r="A37" s="88" t="s">
        <v>340</v>
      </c>
      <c r="B37" s="77">
        <v>325000</v>
      </c>
      <c r="C37" s="77">
        <v>0</v>
      </c>
      <c r="D37" s="77">
        <v>325000</v>
      </c>
      <c r="E37" s="77">
        <v>91970</v>
      </c>
      <c r="F37" s="77">
        <v>91970</v>
      </c>
      <c r="G37" s="77">
        <v>233030</v>
      </c>
    </row>
    <row r="38" spans="1:7" x14ac:dyDescent="0.25">
      <c r="A38" s="87" t="s">
        <v>341</v>
      </c>
      <c r="B38" s="86">
        <v>0</v>
      </c>
      <c r="C38" s="86">
        <f t="shared" ref="C38:G38" si="4">SUM(C39:C47)</f>
        <v>0</v>
      </c>
      <c r="D38" s="86">
        <f t="shared" si="4"/>
        <v>0</v>
      </c>
      <c r="E38" s="86">
        <f t="shared" si="4"/>
        <v>0</v>
      </c>
      <c r="F38" s="86">
        <f t="shared" si="4"/>
        <v>0</v>
      </c>
      <c r="G38" s="86">
        <f t="shared" si="4"/>
        <v>0</v>
      </c>
    </row>
    <row r="39" spans="1:7" x14ac:dyDescent="0.25">
      <c r="A39" s="88" t="s">
        <v>342</v>
      </c>
      <c r="B39" s="77">
        <v>0</v>
      </c>
      <c r="C39" s="77">
        <v>1000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343</v>
      </c>
      <c r="B40" s="77">
        <v>0</v>
      </c>
      <c r="C40" s="77">
        <v>-1000</v>
      </c>
      <c r="D40" s="77">
        <v>0</v>
      </c>
      <c r="E40" s="77">
        <v>0</v>
      </c>
      <c r="F40" s="77">
        <v>0</v>
      </c>
      <c r="G40" s="77">
        <f t="shared" ref="G40:G47" si="5">D40-E40</f>
        <v>0</v>
      </c>
    </row>
    <row r="41" spans="1:7" x14ac:dyDescent="0.25">
      <c r="A41" s="88" t="s">
        <v>344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5"/>
        <v>0</v>
      </c>
    </row>
    <row r="42" spans="1:7" x14ac:dyDescent="0.25">
      <c r="A42" s="88" t="s">
        <v>345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5"/>
        <v>0</v>
      </c>
    </row>
    <row r="43" spans="1:7" x14ac:dyDescent="0.25">
      <c r="A43" s="88" t="s">
        <v>346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5"/>
        <v>0</v>
      </c>
    </row>
    <row r="44" spans="1:7" x14ac:dyDescent="0.25">
      <c r="A44" s="88" t="s">
        <v>347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5"/>
        <v>0</v>
      </c>
    </row>
    <row r="45" spans="1:7" x14ac:dyDescent="0.25">
      <c r="A45" s="88" t="s">
        <v>348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5"/>
        <v>0</v>
      </c>
    </row>
    <row r="46" spans="1:7" x14ac:dyDescent="0.25">
      <c r="A46" s="88" t="s">
        <v>349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5"/>
        <v>0</v>
      </c>
    </row>
    <row r="47" spans="1:7" x14ac:dyDescent="0.25">
      <c r="A47" s="88" t="s">
        <v>350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5"/>
        <v>0</v>
      </c>
    </row>
    <row r="48" spans="1:7" x14ac:dyDescent="0.25">
      <c r="A48" s="87" t="s">
        <v>351</v>
      </c>
      <c r="B48" s="86">
        <f t="shared" ref="B48:G48" si="6">SUM(B49:B57)</f>
        <v>20000</v>
      </c>
      <c r="C48" s="86">
        <f t="shared" si="6"/>
        <v>150000</v>
      </c>
      <c r="D48" s="86">
        <f t="shared" si="6"/>
        <v>170000</v>
      </c>
      <c r="E48" s="86">
        <f t="shared" si="6"/>
        <v>132423.44999999998</v>
      </c>
      <c r="F48" s="86">
        <f t="shared" si="6"/>
        <v>132423.44999999998</v>
      </c>
      <c r="G48" s="86">
        <f t="shared" si="6"/>
        <v>37576.550000000003</v>
      </c>
    </row>
    <row r="49" spans="1:7" x14ac:dyDescent="0.25">
      <c r="A49" s="88" t="s">
        <v>352</v>
      </c>
      <c r="B49" s="77">
        <v>10000</v>
      </c>
      <c r="C49" s="77">
        <v>0</v>
      </c>
      <c r="D49" s="77">
        <v>11000</v>
      </c>
      <c r="E49" s="77">
        <v>10351.9</v>
      </c>
      <c r="F49" s="77">
        <v>10351.9</v>
      </c>
      <c r="G49" s="77">
        <v>648.10000000000036</v>
      </c>
    </row>
    <row r="50" spans="1:7" x14ac:dyDescent="0.25">
      <c r="A50" s="88" t="s">
        <v>353</v>
      </c>
      <c r="B50" s="77">
        <v>10000</v>
      </c>
      <c r="C50" s="77">
        <v>0</v>
      </c>
      <c r="D50" s="77">
        <v>9000</v>
      </c>
      <c r="E50" s="77">
        <v>7131.9</v>
      </c>
      <c r="F50" s="77">
        <v>7131.9</v>
      </c>
      <c r="G50" s="77">
        <v>1868.1000000000004</v>
      </c>
    </row>
    <row r="51" spans="1:7" x14ac:dyDescent="0.25">
      <c r="A51" s="88" t="s">
        <v>354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</row>
    <row r="52" spans="1:7" x14ac:dyDescent="0.25">
      <c r="A52" s="88" t="s">
        <v>355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</row>
    <row r="53" spans="1:7" x14ac:dyDescent="0.25">
      <c r="A53" s="88" t="s">
        <v>356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</row>
    <row r="54" spans="1:7" x14ac:dyDescent="0.25">
      <c r="A54" s="88" t="s">
        <v>357</v>
      </c>
      <c r="B54" s="77">
        <v>0</v>
      </c>
      <c r="C54" s="77">
        <v>150000</v>
      </c>
      <c r="D54" s="77">
        <v>150000</v>
      </c>
      <c r="E54" s="77">
        <v>114939.65</v>
      </c>
      <c r="F54" s="77">
        <v>114939.65</v>
      </c>
      <c r="G54" s="77">
        <v>35060.350000000006</v>
      </c>
    </row>
    <row r="55" spans="1:7" x14ac:dyDescent="0.25">
      <c r="A55" s="88" t="s">
        <v>358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7" x14ac:dyDescent="0.25">
      <c r="A56" s="88" t="s">
        <v>359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7" x14ac:dyDescent="0.25">
      <c r="A57" s="88" t="s">
        <v>360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7" x14ac:dyDescent="0.25">
      <c r="A58" s="87" t="s">
        <v>361</v>
      </c>
      <c r="B58" s="86">
        <f t="shared" ref="B58:G58" si="7">SUM(B59:B61)</f>
        <v>150000.07</v>
      </c>
      <c r="C58" s="86">
        <f t="shared" si="7"/>
        <v>0</v>
      </c>
      <c r="D58" s="86">
        <f t="shared" si="7"/>
        <v>150000.07</v>
      </c>
      <c r="E58" s="86">
        <f t="shared" si="7"/>
        <v>0</v>
      </c>
      <c r="F58" s="86">
        <f t="shared" si="7"/>
        <v>0</v>
      </c>
      <c r="G58" s="86">
        <f t="shared" si="7"/>
        <v>150000.07</v>
      </c>
    </row>
    <row r="59" spans="1:7" x14ac:dyDescent="0.25">
      <c r="A59" s="88" t="s">
        <v>362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363</v>
      </c>
      <c r="B60" s="77">
        <v>150000.07</v>
      </c>
      <c r="C60" s="77">
        <v>0</v>
      </c>
      <c r="D60" s="77">
        <v>150000.07</v>
      </c>
      <c r="E60" s="77">
        <v>0</v>
      </c>
      <c r="F60" s="77">
        <v>0</v>
      </c>
      <c r="G60" s="77">
        <f t="shared" ref="G60:G61" si="8">D60-E60</f>
        <v>150000.07</v>
      </c>
    </row>
    <row r="61" spans="1:7" x14ac:dyDescent="0.25">
      <c r="A61" s="88" t="s">
        <v>364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8"/>
        <v>0</v>
      </c>
    </row>
    <row r="62" spans="1:7" x14ac:dyDescent="0.25">
      <c r="A62" s="87" t="s">
        <v>365</v>
      </c>
      <c r="B62" s="86">
        <f t="shared" ref="B62:G62" si="9">SUM(B63:B67,B69:B70)</f>
        <v>0</v>
      </c>
      <c r="C62" s="86">
        <f t="shared" si="9"/>
        <v>0</v>
      </c>
      <c r="D62" s="86">
        <f t="shared" si="9"/>
        <v>0</v>
      </c>
      <c r="E62" s="86">
        <f t="shared" si="9"/>
        <v>0</v>
      </c>
      <c r="F62" s="86">
        <f t="shared" si="9"/>
        <v>0</v>
      </c>
      <c r="G62" s="86">
        <f t="shared" si="9"/>
        <v>0</v>
      </c>
    </row>
    <row r="63" spans="1:7" x14ac:dyDescent="0.25">
      <c r="A63" s="88" t="s">
        <v>366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0">D64-E64</f>
        <v>0</v>
      </c>
    </row>
    <row r="65" spans="1:7" x14ac:dyDescent="0.25">
      <c r="A65" s="88" t="s">
        <v>368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0"/>
        <v>0</v>
      </c>
    </row>
    <row r="66" spans="1:7" x14ac:dyDescent="0.25">
      <c r="A66" s="88" t="s">
        <v>369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0"/>
        <v>0</v>
      </c>
    </row>
    <row r="67" spans="1:7" x14ac:dyDescent="0.25">
      <c r="A67" s="88" t="s">
        <v>370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0"/>
        <v>0</v>
      </c>
    </row>
    <row r="68" spans="1:7" x14ac:dyDescent="0.25">
      <c r="A68" s="88" t="s">
        <v>371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0"/>
        <v>0</v>
      </c>
    </row>
    <row r="69" spans="1:7" x14ac:dyDescent="0.25">
      <c r="A69" s="88" t="s">
        <v>372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0"/>
        <v>0</v>
      </c>
    </row>
    <row r="70" spans="1:7" x14ac:dyDescent="0.25">
      <c r="A70" s="88" t="s">
        <v>373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0"/>
        <v>0</v>
      </c>
    </row>
    <row r="71" spans="1:7" x14ac:dyDescent="0.25">
      <c r="A71" s="87" t="s">
        <v>374</v>
      </c>
      <c r="B71" s="86">
        <f t="shared" ref="B71:G71" si="11">SUM(B72:B74)</f>
        <v>0</v>
      </c>
      <c r="C71" s="86">
        <f t="shared" si="11"/>
        <v>0</v>
      </c>
      <c r="D71" s="86">
        <f t="shared" si="11"/>
        <v>0</v>
      </c>
      <c r="E71" s="86">
        <f t="shared" si="11"/>
        <v>0</v>
      </c>
      <c r="F71" s="86">
        <f t="shared" si="11"/>
        <v>0</v>
      </c>
      <c r="G71" s="86">
        <f t="shared" si="11"/>
        <v>0</v>
      </c>
    </row>
    <row r="72" spans="1:7" x14ac:dyDescent="0.25">
      <c r="A72" s="88" t="s">
        <v>375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376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2">D73-E73</f>
        <v>0</v>
      </c>
    </row>
    <row r="74" spans="1:7" x14ac:dyDescent="0.25">
      <c r="A74" s="88" t="s">
        <v>377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2"/>
        <v>0</v>
      </c>
    </row>
    <row r="75" spans="1:7" x14ac:dyDescent="0.25">
      <c r="A75" s="87" t="s">
        <v>378</v>
      </c>
      <c r="B75" s="86">
        <f t="shared" ref="B75:G75" si="13">SUM(B76:B82)</f>
        <v>886946.73</v>
      </c>
      <c r="C75" s="86">
        <f t="shared" si="13"/>
        <v>0</v>
      </c>
      <c r="D75" s="86">
        <f t="shared" si="13"/>
        <v>886946.73</v>
      </c>
      <c r="E75" s="86">
        <f t="shared" si="13"/>
        <v>0</v>
      </c>
      <c r="F75" s="86">
        <f t="shared" si="13"/>
        <v>0</v>
      </c>
      <c r="G75" s="86">
        <f t="shared" si="13"/>
        <v>886946.73</v>
      </c>
    </row>
    <row r="76" spans="1:7" x14ac:dyDescent="0.25">
      <c r="A76" s="88" t="s">
        <v>379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380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4">D77-E77</f>
        <v>0</v>
      </c>
    </row>
    <row r="78" spans="1:7" x14ac:dyDescent="0.25">
      <c r="A78" s="88" t="s">
        <v>381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4"/>
        <v>0</v>
      </c>
    </row>
    <row r="79" spans="1:7" x14ac:dyDescent="0.25">
      <c r="A79" s="88" t="s">
        <v>382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4"/>
        <v>0</v>
      </c>
    </row>
    <row r="80" spans="1:7" x14ac:dyDescent="0.25">
      <c r="A80" s="88" t="s">
        <v>383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4"/>
        <v>0</v>
      </c>
    </row>
    <row r="81" spans="1:7" x14ac:dyDescent="0.25">
      <c r="A81" s="88" t="s">
        <v>384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4"/>
        <v>0</v>
      </c>
    </row>
    <row r="82" spans="1:7" x14ac:dyDescent="0.25">
      <c r="A82" s="88" t="s">
        <v>385</v>
      </c>
      <c r="B82" s="77">
        <v>886946.73</v>
      </c>
      <c r="C82" s="77">
        <v>0</v>
      </c>
      <c r="D82" s="77">
        <v>886946.73</v>
      </c>
      <c r="E82" s="77">
        <v>0</v>
      </c>
      <c r="F82" s="77">
        <v>0</v>
      </c>
      <c r="G82" s="77">
        <f t="shared" si="14"/>
        <v>886946.73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86">
        <f t="shared" ref="B84:G84" si="15">SUM(B85,B93,B103,B113,B123,B133,B137,B146,B150)</f>
        <v>0</v>
      </c>
      <c r="C84" s="86">
        <f t="shared" si="15"/>
        <v>0</v>
      </c>
      <c r="D84" s="86">
        <f t="shared" si="15"/>
        <v>0</v>
      </c>
      <c r="E84" s="86">
        <f t="shared" si="15"/>
        <v>0</v>
      </c>
      <c r="F84" s="86">
        <f t="shared" si="15"/>
        <v>0</v>
      </c>
      <c r="G84" s="86">
        <f t="shared" si="15"/>
        <v>0</v>
      </c>
    </row>
    <row r="85" spans="1:7" x14ac:dyDescent="0.25">
      <c r="A85" s="87" t="s">
        <v>313</v>
      </c>
      <c r="B85" s="86">
        <f t="shared" ref="B85:G85" si="16">SUM(B86:B92)</f>
        <v>0</v>
      </c>
      <c r="C85" s="86">
        <f t="shared" si="16"/>
        <v>0</v>
      </c>
      <c r="D85" s="86">
        <f t="shared" si="16"/>
        <v>0</v>
      </c>
      <c r="E85" s="86">
        <f t="shared" si="16"/>
        <v>0</v>
      </c>
      <c r="F85" s="86">
        <f t="shared" si="16"/>
        <v>0</v>
      </c>
      <c r="G85" s="86">
        <f t="shared" si="16"/>
        <v>0</v>
      </c>
    </row>
    <row r="86" spans="1:7" x14ac:dyDescent="0.25">
      <c r="A86" s="88" t="s">
        <v>314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315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7">D87-E87</f>
        <v>0</v>
      </c>
    </row>
    <row r="88" spans="1:7" x14ac:dyDescent="0.25">
      <c r="A88" s="88" t="s">
        <v>316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7"/>
        <v>0</v>
      </c>
    </row>
    <row r="89" spans="1:7" x14ac:dyDescent="0.25">
      <c r="A89" s="88" t="s">
        <v>317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7"/>
        <v>0</v>
      </c>
    </row>
    <row r="90" spans="1:7" x14ac:dyDescent="0.25">
      <c r="A90" s="88" t="s">
        <v>318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7"/>
        <v>0</v>
      </c>
    </row>
    <row r="91" spans="1:7" x14ac:dyDescent="0.25">
      <c r="A91" s="88" t="s">
        <v>319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7"/>
        <v>0</v>
      </c>
    </row>
    <row r="92" spans="1:7" x14ac:dyDescent="0.25">
      <c r="A92" s="88" t="s">
        <v>320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7"/>
        <v>0</v>
      </c>
    </row>
    <row r="93" spans="1:7" x14ac:dyDescent="0.25">
      <c r="A93" s="87" t="s">
        <v>321</v>
      </c>
      <c r="B93" s="86">
        <f t="shared" ref="B93:G93" si="18">SUM(B94:B102)</f>
        <v>0</v>
      </c>
      <c r="C93" s="86">
        <f t="shared" si="18"/>
        <v>0</v>
      </c>
      <c r="D93" s="86">
        <f t="shared" si="18"/>
        <v>0</v>
      </c>
      <c r="E93" s="86">
        <f t="shared" si="18"/>
        <v>0</v>
      </c>
      <c r="F93" s="86">
        <f t="shared" si="18"/>
        <v>0</v>
      </c>
      <c r="G93" s="86">
        <f t="shared" si="18"/>
        <v>0</v>
      </c>
    </row>
    <row r="94" spans="1:7" x14ac:dyDescent="0.25">
      <c r="A94" s="88" t="s">
        <v>322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323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9">D95-E95</f>
        <v>0</v>
      </c>
    </row>
    <row r="96" spans="1:7" x14ac:dyDescent="0.25">
      <c r="A96" s="88" t="s">
        <v>324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9"/>
        <v>0</v>
      </c>
    </row>
    <row r="97" spans="1:7" x14ac:dyDescent="0.25">
      <c r="A97" s="88" t="s">
        <v>325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9"/>
        <v>0</v>
      </c>
    </row>
    <row r="98" spans="1:7" x14ac:dyDescent="0.25">
      <c r="A98" s="90" t="s">
        <v>326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9"/>
        <v>0</v>
      </c>
    </row>
    <row r="99" spans="1:7" x14ac:dyDescent="0.25">
      <c r="A99" s="88" t="s">
        <v>327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9"/>
        <v>0</v>
      </c>
    </row>
    <row r="100" spans="1:7" x14ac:dyDescent="0.25">
      <c r="A100" s="88" t="s">
        <v>328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9"/>
        <v>0</v>
      </c>
    </row>
    <row r="101" spans="1:7" x14ac:dyDescent="0.25">
      <c r="A101" s="88" t="s">
        <v>329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9"/>
        <v>0</v>
      </c>
    </row>
    <row r="102" spans="1:7" x14ac:dyDescent="0.25">
      <c r="A102" s="88" t="s">
        <v>330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9"/>
        <v>0</v>
      </c>
    </row>
    <row r="103" spans="1:7" x14ac:dyDescent="0.25">
      <c r="A103" s="87" t="s">
        <v>331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332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333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0">D105-E105</f>
        <v>0</v>
      </c>
    </row>
    <row r="106" spans="1:7" x14ac:dyDescent="0.25">
      <c r="A106" s="88" t="s">
        <v>334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0"/>
        <v>0</v>
      </c>
    </row>
    <row r="107" spans="1:7" x14ac:dyDescent="0.25">
      <c r="A107" s="88" t="s">
        <v>335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0"/>
        <v>0</v>
      </c>
    </row>
    <row r="108" spans="1:7" x14ac:dyDescent="0.25">
      <c r="A108" s="88" t="s">
        <v>336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0"/>
        <v>0</v>
      </c>
    </row>
    <row r="109" spans="1:7" x14ac:dyDescent="0.25">
      <c r="A109" s="88" t="s">
        <v>337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0"/>
        <v>0</v>
      </c>
    </row>
    <row r="110" spans="1:7" x14ac:dyDescent="0.25">
      <c r="A110" s="88" t="s">
        <v>338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0"/>
        <v>0</v>
      </c>
    </row>
    <row r="111" spans="1:7" x14ac:dyDescent="0.25">
      <c r="A111" s="88" t="s">
        <v>339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0"/>
        <v>0</v>
      </c>
    </row>
    <row r="112" spans="1:7" x14ac:dyDescent="0.25">
      <c r="A112" s="88" t="s">
        <v>340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0"/>
        <v>0</v>
      </c>
    </row>
    <row r="113" spans="1:7" x14ac:dyDescent="0.25">
      <c r="A113" s="87" t="s">
        <v>341</v>
      </c>
      <c r="B113" s="86">
        <f t="shared" ref="B113:G113" si="21">SUM(B114:B122)</f>
        <v>0</v>
      </c>
      <c r="C113" s="86">
        <f t="shared" si="21"/>
        <v>0</v>
      </c>
      <c r="D113" s="86">
        <f t="shared" si="21"/>
        <v>0</v>
      </c>
      <c r="E113" s="86">
        <f t="shared" si="21"/>
        <v>0</v>
      </c>
      <c r="F113" s="86">
        <f t="shared" si="21"/>
        <v>0</v>
      </c>
      <c r="G113" s="86">
        <f t="shared" si="21"/>
        <v>0</v>
      </c>
    </row>
    <row r="114" spans="1:7" x14ac:dyDescent="0.25">
      <c r="A114" s="88" t="s">
        <v>342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343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2">D115-E115</f>
        <v>0</v>
      </c>
    </row>
    <row r="116" spans="1:7" x14ac:dyDescent="0.25">
      <c r="A116" s="88" t="s">
        <v>344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2"/>
        <v>0</v>
      </c>
    </row>
    <row r="117" spans="1:7" x14ac:dyDescent="0.25">
      <c r="A117" s="88" t="s">
        <v>345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2"/>
        <v>0</v>
      </c>
    </row>
    <row r="118" spans="1:7" x14ac:dyDescent="0.25">
      <c r="A118" s="88" t="s">
        <v>346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2"/>
        <v>0</v>
      </c>
    </row>
    <row r="119" spans="1:7" x14ac:dyDescent="0.25">
      <c r="A119" s="88" t="s">
        <v>347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2"/>
        <v>0</v>
      </c>
    </row>
    <row r="120" spans="1:7" x14ac:dyDescent="0.25">
      <c r="A120" s="88" t="s">
        <v>348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2"/>
        <v>0</v>
      </c>
    </row>
    <row r="121" spans="1:7" x14ac:dyDescent="0.25">
      <c r="A121" s="88" t="s">
        <v>349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2"/>
        <v>0</v>
      </c>
    </row>
    <row r="122" spans="1:7" x14ac:dyDescent="0.25">
      <c r="A122" s="88" t="s">
        <v>350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2"/>
        <v>0</v>
      </c>
    </row>
    <row r="123" spans="1:7" x14ac:dyDescent="0.25">
      <c r="A123" s="87" t="s">
        <v>351</v>
      </c>
      <c r="B123" s="86">
        <f t="shared" ref="B123:G123" si="23">SUM(B124:B132)</f>
        <v>0</v>
      </c>
      <c r="C123" s="86">
        <f t="shared" si="23"/>
        <v>0</v>
      </c>
      <c r="D123" s="86">
        <f t="shared" si="23"/>
        <v>0</v>
      </c>
      <c r="E123" s="86">
        <f t="shared" si="23"/>
        <v>0</v>
      </c>
      <c r="F123" s="86">
        <f t="shared" si="23"/>
        <v>0</v>
      </c>
      <c r="G123" s="86">
        <f t="shared" si="23"/>
        <v>0</v>
      </c>
    </row>
    <row r="124" spans="1:7" x14ac:dyDescent="0.25">
      <c r="A124" s="88" t="s">
        <v>352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353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4">D125-E125</f>
        <v>0</v>
      </c>
    </row>
    <row r="126" spans="1:7" x14ac:dyDescent="0.25">
      <c r="A126" s="88" t="s">
        <v>354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4"/>
        <v>0</v>
      </c>
    </row>
    <row r="127" spans="1:7" x14ac:dyDescent="0.25">
      <c r="A127" s="88" t="s">
        <v>355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4"/>
        <v>0</v>
      </c>
    </row>
    <row r="128" spans="1:7" x14ac:dyDescent="0.25">
      <c r="A128" s="88" t="s">
        <v>356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4"/>
        <v>0</v>
      </c>
    </row>
    <row r="129" spans="1:7" x14ac:dyDescent="0.25">
      <c r="A129" s="88" t="s">
        <v>357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4"/>
        <v>0</v>
      </c>
    </row>
    <row r="130" spans="1:7" x14ac:dyDescent="0.25">
      <c r="A130" s="88" t="s">
        <v>358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4"/>
        <v>0</v>
      </c>
    </row>
    <row r="131" spans="1:7" x14ac:dyDescent="0.25">
      <c r="A131" s="88" t="s">
        <v>359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4"/>
        <v>0</v>
      </c>
    </row>
    <row r="132" spans="1:7" x14ac:dyDescent="0.25">
      <c r="A132" s="88" t="s">
        <v>360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4"/>
        <v>0</v>
      </c>
    </row>
    <row r="133" spans="1:7" x14ac:dyDescent="0.25">
      <c r="A133" s="87" t="s">
        <v>361</v>
      </c>
      <c r="B133" s="86">
        <f t="shared" ref="B133:G133" si="25">SUM(B134:B136)</f>
        <v>0</v>
      </c>
      <c r="C133" s="86">
        <f t="shared" si="25"/>
        <v>0</v>
      </c>
      <c r="D133" s="86">
        <f t="shared" si="25"/>
        <v>0</v>
      </c>
      <c r="E133" s="86">
        <f t="shared" si="25"/>
        <v>0</v>
      </c>
      <c r="F133" s="86">
        <f t="shared" si="25"/>
        <v>0</v>
      </c>
      <c r="G133" s="86">
        <f t="shared" si="25"/>
        <v>0</v>
      </c>
    </row>
    <row r="134" spans="1:7" x14ac:dyDescent="0.25">
      <c r="A134" s="88" t="s">
        <v>362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363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6">D135-E135</f>
        <v>0</v>
      </c>
    </row>
    <row r="136" spans="1:7" x14ac:dyDescent="0.25">
      <c r="A136" s="88" t="s">
        <v>364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6"/>
        <v>0</v>
      </c>
    </row>
    <row r="137" spans="1:7" x14ac:dyDescent="0.25">
      <c r="A137" s="87" t="s">
        <v>365</v>
      </c>
      <c r="B137" s="86">
        <f t="shared" ref="B137:G137" si="27">SUM(B138:B142,B144:B145)</f>
        <v>0</v>
      </c>
      <c r="C137" s="86">
        <f t="shared" si="27"/>
        <v>0</v>
      </c>
      <c r="D137" s="86">
        <f t="shared" si="27"/>
        <v>0</v>
      </c>
      <c r="E137" s="86">
        <f t="shared" si="27"/>
        <v>0</v>
      </c>
      <c r="F137" s="86">
        <f t="shared" si="27"/>
        <v>0</v>
      </c>
      <c r="G137" s="86">
        <f t="shared" si="27"/>
        <v>0</v>
      </c>
    </row>
    <row r="138" spans="1:7" x14ac:dyDescent="0.25">
      <c r="A138" s="88" t="s">
        <v>366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367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8">D139-E139</f>
        <v>0</v>
      </c>
    </row>
    <row r="140" spans="1:7" x14ac:dyDescent="0.25">
      <c r="A140" s="88" t="s">
        <v>368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8"/>
        <v>0</v>
      </c>
    </row>
    <row r="141" spans="1:7" x14ac:dyDescent="0.25">
      <c r="A141" s="88" t="s">
        <v>369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8"/>
        <v>0</v>
      </c>
    </row>
    <row r="142" spans="1:7" x14ac:dyDescent="0.25">
      <c r="A142" s="88" t="s">
        <v>370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8"/>
        <v>0</v>
      </c>
    </row>
    <row r="143" spans="1:7" x14ac:dyDescent="0.25">
      <c r="A143" s="88" t="s">
        <v>371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8"/>
        <v>0</v>
      </c>
    </row>
    <row r="144" spans="1:7" x14ac:dyDescent="0.25">
      <c r="A144" s="88" t="s">
        <v>372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8"/>
        <v>0</v>
      </c>
    </row>
    <row r="145" spans="1:7" x14ac:dyDescent="0.25">
      <c r="A145" s="88" t="s">
        <v>373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8"/>
        <v>0</v>
      </c>
    </row>
    <row r="146" spans="1:7" x14ac:dyDescent="0.25">
      <c r="A146" s="87" t="s">
        <v>374</v>
      </c>
      <c r="B146" s="86">
        <f t="shared" ref="B146:G146" si="29">SUM(B147:B149)</f>
        <v>0</v>
      </c>
      <c r="C146" s="86">
        <f t="shared" si="29"/>
        <v>0</v>
      </c>
      <c r="D146" s="86">
        <f t="shared" si="29"/>
        <v>0</v>
      </c>
      <c r="E146" s="86">
        <f t="shared" si="29"/>
        <v>0</v>
      </c>
      <c r="F146" s="86">
        <f t="shared" si="29"/>
        <v>0</v>
      </c>
      <c r="G146" s="86">
        <f t="shared" si="29"/>
        <v>0</v>
      </c>
    </row>
    <row r="147" spans="1:7" x14ac:dyDescent="0.25">
      <c r="A147" s="88" t="s">
        <v>375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376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0">D148-E148</f>
        <v>0</v>
      </c>
    </row>
    <row r="149" spans="1:7" x14ac:dyDescent="0.25">
      <c r="A149" s="88" t="s">
        <v>377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0"/>
        <v>0</v>
      </c>
    </row>
    <row r="150" spans="1:7" x14ac:dyDescent="0.25">
      <c r="A150" s="87" t="s">
        <v>378</v>
      </c>
      <c r="B150" s="86">
        <f t="shared" ref="B150:G150" si="31">SUM(B151:B157)</f>
        <v>0</v>
      </c>
      <c r="C150" s="86">
        <f t="shared" si="31"/>
        <v>0</v>
      </c>
      <c r="D150" s="86">
        <f t="shared" si="31"/>
        <v>0</v>
      </c>
      <c r="E150" s="86">
        <f t="shared" si="31"/>
        <v>0</v>
      </c>
      <c r="F150" s="86">
        <f t="shared" si="31"/>
        <v>0</v>
      </c>
      <c r="G150" s="86">
        <f t="shared" si="31"/>
        <v>0</v>
      </c>
    </row>
    <row r="151" spans="1:7" x14ac:dyDescent="0.25">
      <c r="A151" s="88" t="s">
        <v>379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380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2">D152-E152</f>
        <v>0</v>
      </c>
    </row>
    <row r="153" spans="1:7" x14ac:dyDescent="0.25">
      <c r="A153" s="88" t="s">
        <v>381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2"/>
        <v>0</v>
      </c>
    </row>
    <row r="154" spans="1:7" x14ac:dyDescent="0.25">
      <c r="A154" s="90" t="s">
        <v>382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2"/>
        <v>0</v>
      </c>
    </row>
    <row r="155" spans="1:7" x14ac:dyDescent="0.25">
      <c r="A155" s="88" t="s">
        <v>383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2"/>
        <v>0</v>
      </c>
    </row>
    <row r="156" spans="1:7" x14ac:dyDescent="0.25">
      <c r="A156" s="88" t="s">
        <v>384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2"/>
        <v>0</v>
      </c>
    </row>
    <row r="157" spans="1:7" x14ac:dyDescent="0.25">
      <c r="A157" s="88" t="s">
        <v>385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2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387</v>
      </c>
      <c r="B159" s="93">
        <f t="shared" ref="B159:G159" si="33">B9+B84</f>
        <v>7998600.1600000001</v>
      </c>
      <c r="C159" s="93">
        <f t="shared" si="33"/>
        <v>5.8207660913467407E-11</v>
      </c>
      <c r="D159" s="93">
        <f t="shared" si="33"/>
        <v>7998600.1600000001</v>
      </c>
      <c r="E159" s="93">
        <f t="shared" si="33"/>
        <v>1651365.7299999997</v>
      </c>
      <c r="F159" s="93">
        <f t="shared" si="33"/>
        <v>1651365.7299999997</v>
      </c>
      <c r="G159" s="93">
        <f t="shared" si="33"/>
        <v>6347234.4299999997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D39:G47 C38:F38 C49:C53 B48:F48 B59:G59 B58:F58 B63:G70 B62:F62 B71:F81 B94:F159 B93:C93 E93:F93 B61:G61 C60 B83:F92 C82 C55:C57 E60:G60 E82:F82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A20" sqref="A20:G27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388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7</v>
      </c>
      <c r="B7" s="152" t="s">
        <v>306</v>
      </c>
      <c r="C7" s="152"/>
      <c r="D7" s="152"/>
      <c r="E7" s="152"/>
      <c r="F7" s="152"/>
      <c r="G7" s="154" t="s">
        <v>307</v>
      </c>
    </row>
    <row r="8" spans="1:7" ht="30" x14ac:dyDescent="0.25">
      <c r="A8" s="151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3"/>
    </row>
    <row r="9" spans="1:7" ht="15.75" customHeight="1" x14ac:dyDescent="0.25">
      <c r="A9" s="27" t="s">
        <v>390</v>
      </c>
      <c r="B9" s="31">
        <f>SUM(B10:B17)</f>
        <v>7998600.1600000001</v>
      </c>
      <c r="C9" s="31">
        <f t="shared" ref="C9:G9" si="0">SUM(C10:C17)</f>
        <v>5.8207660913467407E-11</v>
      </c>
      <c r="D9" s="31">
        <f t="shared" si="0"/>
        <v>7998600.1600000001</v>
      </c>
      <c r="E9" s="31">
        <f t="shared" si="0"/>
        <v>1651365.73</v>
      </c>
      <c r="F9" s="31">
        <f t="shared" si="0"/>
        <v>1651365.73</v>
      </c>
      <c r="G9" s="31">
        <f t="shared" si="0"/>
        <v>6347234.4300000016</v>
      </c>
    </row>
    <row r="10" spans="1:7" x14ac:dyDescent="0.25">
      <c r="A10" s="65" t="s">
        <v>559</v>
      </c>
      <c r="B10" s="77">
        <v>7998600.1600000001</v>
      </c>
      <c r="C10" s="77">
        <v>5.8207660913467407E-11</v>
      </c>
      <c r="D10" s="77">
        <v>7998600.1600000001</v>
      </c>
      <c r="E10" s="77">
        <v>1651365.73</v>
      </c>
      <c r="F10" s="77">
        <v>1651365.73</v>
      </c>
      <c r="G10" s="77">
        <v>6347234.4300000016</v>
      </c>
    </row>
    <row r="11" spans="1:7" x14ac:dyDescent="0.25">
      <c r="A11" s="65"/>
      <c r="B11" s="77"/>
      <c r="C11" s="77"/>
      <c r="D11" s="77"/>
      <c r="E11" s="77"/>
      <c r="F11" s="77"/>
      <c r="G11" s="77"/>
    </row>
    <row r="12" spans="1:7" x14ac:dyDescent="0.25">
      <c r="A12" s="65"/>
      <c r="B12" s="77"/>
      <c r="C12" s="77"/>
      <c r="D12" s="77"/>
      <c r="E12" s="77"/>
      <c r="F12" s="77"/>
      <c r="G12" s="77"/>
    </row>
    <row r="13" spans="1:7" x14ac:dyDescent="0.25">
      <c r="A13" s="65"/>
      <c r="B13" s="77"/>
      <c r="C13" s="77"/>
      <c r="D13" s="77"/>
      <c r="E13" s="77"/>
      <c r="F13" s="77"/>
      <c r="G13" s="77"/>
    </row>
    <row r="14" spans="1:7" x14ac:dyDescent="0.25">
      <c r="A14" s="65"/>
      <c r="B14" s="77"/>
      <c r="C14" s="77"/>
      <c r="D14" s="77"/>
      <c r="E14" s="77"/>
      <c r="F14" s="77"/>
      <c r="G14" s="77"/>
    </row>
    <row r="15" spans="1:7" x14ac:dyDescent="0.25">
      <c r="A15" s="65"/>
      <c r="B15" s="77"/>
      <c r="C15" s="77"/>
      <c r="D15" s="77"/>
      <c r="E15" s="77"/>
      <c r="F15" s="77"/>
      <c r="G15" s="77"/>
    </row>
    <row r="16" spans="1:7" x14ac:dyDescent="0.25">
      <c r="A16" s="65"/>
      <c r="B16" s="77"/>
      <c r="C16" s="77"/>
      <c r="D16" s="77"/>
      <c r="E16" s="77"/>
      <c r="F16" s="77"/>
      <c r="G16" s="77"/>
    </row>
    <row r="17" spans="1:7" x14ac:dyDescent="0.25">
      <c r="A17" s="65"/>
      <c r="B17" s="77"/>
      <c r="C17" s="77"/>
      <c r="D17" s="77"/>
      <c r="E17" s="77"/>
      <c r="F17" s="77"/>
      <c r="G17" s="77"/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391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/>
      <c r="B20" s="77"/>
      <c r="C20" s="77"/>
      <c r="D20" s="77"/>
      <c r="E20" s="77"/>
      <c r="F20" s="77"/>
      <c r="G20" s="77"/>
    </row>
    <row r="21" spans="1:7" x14ac:dyDescent="0.25">
      <c r="A21" s="65"/>
      <c r="B21" s="77"/>
      <c r="C21" s="77"/>
      <c r="D21" s="77"/>
      <c r="E21" s="77"/>
      <c r="F21" s="77"/>
      <c r="G21" s="77"/>
    </row>
    <row r="22" spans="1:7" x14ac:dyDescent="0.25">
      <c r="A22" s="65"/>
      <c r="B22" s="77"/>
      <c r="C22" s="77"/>
      <c r="D22" s="77"/>
      <c r="E22" s="77"/>
      <c r="F22" s="77"/>
      <c r="G22" s="77"/>
    </row>
    <row r="23" spans="1:7" x14ac:dyDescent="0.25">
      <c r="A23" s="65"/>
      <c r="B23" s="77"/>
      <c r="C23" s="77"/>
      <c r="D23" s="77"/>
      <c r="E23" s="77"/>
      <c r="F23" s="77"/>
      <c r="G23" s="77"/>
    </row>
    <row r="24" spans="1:7" x14ac:dyDescent="0.25">
      <c r="A24" s="65"/>
      <c r="B24" s="77"/>
      <c r="C24" s="77"/>
      <c r="D24" s="77"/>
      <c r="E24" s="77"/>
      <c r="F24" s="77"/>
      <c r="G24" s="77"/>
    </row>
    <row r="25" spans="1:7" x14ac:dyDescent="0.25">
      <c r="A25" s="65"/>
      <c r="B25" s="77"/>
      <c r="C25" s="77"/>
      <c r="D25" s="77"/>
      <c r="E25" s="77"/>
      <c r="F25" s="77"/>
      <c r="G25" s="77"/>
    </row>
    <row r="26" spans="1:7" x14ac:dyDescent="0.25">
      <c r="A26" s="65"/>
      <c r="B26" s="77"/>
      <c r="C26" s="77"/>
      <c r="D26" s="77"/>
      <c r="E26" s="77"/>
      <c r="F26" s="77"/>
      <c r="G26" s="77"/>
    </row>
    <row r="27" spans="1:7" x14ac:dyDescent="0.25">
      <c r="A27" s="65"/>
      <c r="B27" s="77"/>
      <c r="C27" s="77"/>
      <c r="D27" s="77"/>
      <c r="E27" s="77"/>
      <c r="F27" s="77"/>
      <c r="G27" s="77"/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387</v>
      </c>
      <c r="B29" s="4">
        <f>SUM(B19,B9)</f>
        <v>7998600.1600000001</v>
      </c>
      <c r="C29" s="4">
        <f t="shared" ref="C29:G29" si="2">SUM(C19,C9)</f>
        <v>5.8207660913467407E-11</v>
      </c>
      <c r="D29" s="4">
        <f t="shared" si="2"/>
        <v>7998600.1600000001</v>
      </c>
      <c r="E29" s="4">
        <f t="shared" si="2"/>
        <v>1651365.73</v>
      </c>
      <c r="F29" s="4">
        <f t="shared" si="2"/>
        <v>1651365.73</v>
      </c>
      <c r="G29" s="4">
        <f t="shared" si="2"/>
        <v>6347234.4300000016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19 B28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61" zoomScale="62" zoomScaleNormal="94" workbookViewId="0">
      <selection activeCell="B21" sqref="B21:G2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392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393</v>
      </c>
      <c r="B3" s="118"/>
      <c r="C3" s="118"/>
      <c r="D3" s="118"/>
      <c r="E3" s="118"/>
      <c r="F3" s="118"/>
      <c r="G3" s="119"/>
    </row>
    <row r="4" spans="1:7" x14ac:dyDescent="0.25">
      <c r="A4" s="117" t="s">
        <v>394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7</v>
      </c>
      <c r="B7" s="158" t="s">
        <v>306</v>
      </c>
      <c r="C7" s="159"/>
      <c r="D7" s="159"/>
      <c r="E7" s="159"/>
      <c r="F7" s="160"/>
      <c r="G7" s="154" t="s">
        <v>395</v>
      </c>
    </row>
    <row r="8" spans="1:7" ht="30" x14ac:dyDescent="0.25">
      <c r="A8" s="151"/>
      <c r="B8" s="26" t="s">
        <v>308</v>
      </c>
      <c r="C8" s="7" t="s">
        <v>396</v>
      </c>
      <c r="D8" s="26" t="s">
        <v>310</v>
      </c>
      <c r="E8" s="26" t="s">
        <v>194</v>
      </c>
      <c r="F8" s="33" t="s">
        <v>211</v>
      </c>
      <c r="G8" s="153"/>
    </row>
    <row r="9" spans="1:7" ht="16.5" customHeight="1" x14ac:dyDescent="0.25">
      <c r="A9" s="27" t="s">
        <v>397</v>
      </c>
      <c r="B9" s="31">
        <f>SUM(B10,B19,B27,B37)</f>
        <v>7998600.1600000001</v>
      </c>
      <c r="C9" s="31">
        <f t="shared" ref="C9:G9" si="0">SUM(C10,C19,C27,C37)</f>
        <v>5.8207660913467407E-11</v>
      </c>
      <c r="D9" s="31">
        <f t="shared" si="0"/>
        <v>7998600.1600000001</v>
      </c>
      <c r="E9" s="31">
        <f t="shared" si="0"/>
        <v>1651365.73</v>
      </c>
      <c r="F9" s="31">
        <f t="shared" si="0"/>
        <v>1651365.73</v>
      </c>
      <c r="G9" s="31">
        <f t="shared" si="0"/>
        <v>6347234.4300000016</v>
      </c>
    </row>
    <row r="10" spans="1:7" ht="15" customHeight="1" x14ac:dyDescent="0.25">
      <c r="A10" s="60" t="s">
        <v>398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399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406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407</v>
      </c>
      <c r="B19" s="49">
        <f>SUM(B20:B26)</f>
        <v>7998600.1600000001</v>
      </c>
      <c r="C19" s="49">
        <f t="shared" ref="C19:G19" si="2">SUM(C20:C26)</f>
        <v>5.8207660913467407E-11</v>
      </c>
      <c r="D19" s="49">
        <f t="shared" si="2"/>
        <v>7998600.1600000001</v>
      </c>
      <c r="E19" s="49">
        <f t="shared" si="2"/>
        <v>1651365.73</v>
      </c>
      <c r="F19" s="49">
        <f t="shared" si="2"/>
        <v>1651365.73</v>
      </c>
      <c r="G19" s="49">
        <f t="shared" si="2"/>
        <v>6347234.4300000016</v>
      </c>
    </row>
    <row r="20" spans="1:7" x14ac:dyDescent="0.25">
      <c r="A20" s="80" t="s">
        <v>408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409</v>
      </c>
      <c r="B21" s="49">
        <v>7998600.1600000001</v>
      </c>
      <c r="C21" s="49">
        <v>5.8207660913467407E-11</v>
      </c>
      <c r="D21" s="49">
        <v>7998600.1600000001</v>
      </c>
      <c r="E21" s="49">
        <v>1651365.73</v>
      </c>
      <c r="F21" s="49">
        <v>1651365.73</v>
      </c>
      <c r="G21" s="49">
        <v>6347234.4300000016</v>
      </c>
    </row>
    <row r="22" spans="1:7" x14ac:dyDescent="0.25">
      <c r="A22" s="80" t="s">
        <v>410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415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416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418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419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425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426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427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428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430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398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399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400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401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402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403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404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405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406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407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408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409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410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411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412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413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414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415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416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417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418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419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420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421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422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423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424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425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426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427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428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429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f>B43+B9</f>
        <v>7998600.1600000001</v>
      </c>
      <c r="C77" s="4">
        <f t="shared" ref="C77:G77" si="10">C43+C9</f>
        <v>5.8207660913467407E-11</v>
      </c>
      <c r="D77" s="4">
        <f t="shared" si="10"/>
        <v>7998600.1600000001</v>
      </c>
      <c r="E77" s="4">
        <f t="shared" si="10"/>
        <v>1651365.73</v>
      </c>
      <c r="F77" s="4">
        <f t="shared" si="10"/>
        <v>1651365.73</v>
      </c>
      <c r="G77" s="4">
        <f t="shared" si="10"/>
        <v>6347234.4300000016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0 B2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topLeftCell="A11" zoomScale="64" zoomScaleNormal="70" workbookViewId="0">
      <selection activeCell="E10" sqref="E10: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431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SISTEMA DE AGUA POTABLE, ALCANTARILLADO Y SANEAMIENTO DE LA COMUNIDAD DE VALTIERRILLA, DEL MUNICIPIO DE SALAMANCA,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x14ac:dyDescent="0.25">
      <c r="A4" s="117" t="s">
        <v>432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0" t="s">
        <v>433</v>
      </c>
      <c r="B7" s="153" t="s">
        <v>306</v>
      </c>
      <c r="C7" s="153"/>
      <c r="D7" s="153"/>
      <c r="E7" s="153"/>
      <c r="F7" s="153"/>
      <c r="G7" s="153" t="s">
        <v>307</v>
      </c>
    </row>
    <row r="8" spans="1:7" ht="30" x14ac:dyDescent="0.25">
      <c r="A8" s="151"/>
      <c r="B8" s="7" t="s">
        <v>308</v>
      </c>
      <c r="C8" s="34" t="s">
        <v>396</v>
      </c>
      <c r="D8" s="34" t="s">
        <v>239</v>
      </c>
      <c r="E8" s="34" t="s">
        <v>194</v>
      </c>
      <c r="F8" s="34" t="s">
        <v>211</v>
      </c>
      <c r="G8" s="163"/>
    </row>
    <row r="9" spans="1:7" ht="15.75" customHeight="1" x14ac:dyDescent="0.25">
      <c r="A9" s="27" t="s">
        <v>434</v>
      </c>
      <c r="B9" s="123">
        <f>SUM(B10,B11,B12,B15,B16,B19)</f>
        <v>4374015.6400000006</v>
      </c>
      <c r="C9" s="123">
        <f t="shared" ref="C9:G9" si="0">SUM(C10,C11,C12,C15,C16,C19)</f>
        <v>0</v>
      </c>
      <c r="D9" s="123">
        <f t="shared" si="0"/>
        <v>4374015.6400000006</v>
      </c>
      <c r="E9" s="123">
        <f t="shared" si="0"/>
        <v>716365.82</v>
      </c>
      <c r="F9" s="123">
        <f t="shared" si="0"/>
        <v>716365.82</v>
      </c>
      <c r="G9" s="123">
        <f t="shared" si="0"/>
        <v>3657649.8200000003</v>
      </c>
    </row>
    <row r="10" spans="1:7" x14ac:dyDescent="0.25">
      <c r="A10" s="60" t="s">
        <v>435</v>
      </c>
      <c r="B10" s="77">
        <v>4374015.6400000006</v>
      </c>
      <c r="C10" s="77">
        <v>0</v>
      </c>
      <c r="D10" s="77">
        <v>4374015.6400000006</v>
      </c>
      <c r="E10" s="77">
        <v>716365.82</v>
      </c>
      <c r="F10" s="77">
        <v>716365.82</v>
      </c>
      <c r="G10" s="78">
        <v>3657649.8200000003</v>
      </c>
    </row>
    <row r="11" spans="1:7" ht="15.75" customHeight="1" x14ac:dyDescent="0.25">
      <c r="A11" s="60" t="s">
        <v>436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437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438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439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440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441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442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443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444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445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435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436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437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438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440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441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442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443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444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446</v>
      </c>
      <c r="B33" s="37">
        <f>B21+B9</f>
        <v>4374015.6400000006</v>
      </c>
      <c r="C33" s="37">
        <f t="shared" ref="C33:G33" si="8">C21+C9</f>
        <v>0</v>
      </c>
      <c r="D33" s="37">
        <f t="shared" si="8"/>
        <v>4374015.6400000006</v>
      </c>
      <c r="E33" s="37">
        <f t="shared" si="8"/>
        <v>716365.82</v>
      </c>
      <c r="F33" s="37">
        <f t="shared" si="8"/>
        <v>716365.82</v>
      </c>
      <c r="G33" s="37">
        <f t="shared" si="8"/>
        <v>3657649.8200000003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Admin</cp:lastModifiedBy>
  <cp:revision/>
  <dcterms:created xsi:type="dcterms:W3CDTF">2023-03-16T22:14:51Z</dcterms:created>
  <dcterms:modified xsi:type="dcterms:W3CDTF">2023-04-25T21:48:15Z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