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D:\SAPASVA\21.-INFORMES TRIMESTRALES\2023\"/>
    </mc:Choice>
  </mc:AlternateContent>
  <xr:revisionPtr revIDLastSave="0" documentId="13_ncr:1_{0387A2C2-7D02-4DC8-87A6-6A3F3B50304B}" xr6:coauthVersionLast="47" xr6:coauthVersionMax="47" xr10:uidLastSave="{00000000-0000-0000-0000-000000000000}"/>
  <bookViews>
    <workbookView xWindow="-120" yWindow="-120" windowWidth="19440" windowHeight="11160" tabRatio="885" xr2:uid="{00000000-000D-0000-FFFF-FFFF00000000}"/>
  </bookViews>
  <sheets>
    <sheet name="COG" sheetId="6" r:id="rId1"/>
    <sheet name="CTG" sheetId="8" r:id="rId2"/>
    <sheet name="CA" sheetId="4" r:id="rId3"/>
    <sheet name="CFG" sheetId="5" r:id="rId4"/>
  </sheets>
  <definedNames>
    <definedName name="_xlnm._FilterDatabase" localSheetId="3" hidden="1">CFG!$A$3:$G$40</definedName>
    <definedName name="_xlnm._FilterDatabase" localSheetId="0" hidden="1">COG!$A$4:$A$77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 i="5" l="1"/>
  <c r="D16" i="5"/>
  <c r="E16" i="5"/>
  <c r="F16" i="5"/>
  <c r="F42" i="5" s="1"/>
  <c r="G16" i="5"/>
  <c r="C42" i="5"/>
  <c r="D42" i="5"/>
  <c r="E42" i="5"/>
  <c r="G42" i="5"/>
  <c r="B16" i="5"/>
  <c r="B42" i="5" s="1"/>
  <c r="G52" i="4"/>
  <c r="F52" i="4"/>
  <c r="E52" i="4"/>
  <c r="D52" i="4"/>
  <c r="C52" i="4"/>
  <c r="B52" i="4"/>
  <c r="G8" i="8"/>
  <c r="G6" i="8"/>
  <c r="D8" i="8"/>
  <c r="D6" i="8"/>
  <c r="B6" i="8"/>
  <c r="C16" i="8" l="1"/>
  <c r="D16" i="8"/>
  <c r="E16" i="8"/>
  <c r="F16" i="8"/>
  <c r="G16" i="8"/>
  <c r="B16" i="8"/>
  <c r="G77" i="6"/>
  <c r="F5" i="6"/>
  <c r="F13" i="6"/>
  <c r="F23" i="6"/>
  <c r="F43" i="6"/>
  <c r="F77" i="6" s="1"/>
  <c r="E77" i="6"/>
  <c r="D77" i="6"/>
  <c r="E43" i="6"/>
  <c r="E23" i="6"/>
  <c r="E13" i="6"/>
  <c r="D13" i="6"/>
  <c r="D6" i="6"/>
  <c r="D5" i="6"/>
  <c r="C43" i="6"/>
  <c r="D43" i="6" s="1"/>
  <c r="C26" i="6"/>
  <c r="C23" i="6" s="1"/>
  <c r="D23" i="6" s="1"/>
  <c r="B77" i="6"/>
  <c r="C6" i="6"/>
  <c r="C10" i="6"/>
  <c r="D10" i="6" s="1"/>
  <c r="G10" i="6" s="1"/>
  <c r="C9" i="6"/>
  <c r="D9" i="6" s="1"/>
  <c r="G9" i="6" s="1"/>
  <c r="C8" i="6"/>
  <c r="G7" i="6"/>
  <c r="G12" i="6"/>
  <c r="G16" i="6"/>
  <c r="G29" i="6"/>
  <c r="G33" i="6"/>
  <c r="G44" i="6"/>
  <c r="G52" i="6"/>
  <c r="G72" i="6"/>
  <c r="B69" i="6"/>
  <c r="B53" i="6"/>
  <c r="B43" i="6"/>
  <c r="B23" i="6"/>
  <c r="C13" i="6"/>
  <c r="B13" i="6"/>
  <c r="B5" i="6"/>
  <c r="D7" i="6"/>
  <c r="D8" i="6"/>
  <c r="G8" i="6" s="1"/>
  <c r="D11" i="6"/>
  <c r="G11" i="6" s="1"/>
  <c r="D12" i="6"/>
  <c r="D14" i="6"/>
  <c r="G14" i="6" s="1"/>
  <c r="D15" i="6"/>
  <c r="G15" i="6" s="1"/>
  <c r="D16" i="6"/>
  <c r="D17" i="6"/>
  <c r="G17" i="6" s="1"/>
  <c r="D18" i="6"/>
  <c r="G18" i="6" s="1"/>
  <c r="D19" i="6"/>
  <c r="G19" i="6" s="1"/>
  <c r="D20" i="6"/>
  <c r="G20" i="6" s="1"/>
  <c r="D21" i="6"/>
  <c r="G21" i="6" s="1"/>
  <c r="D22" i="6"/>
  <c r="G22" i="6" s="1"/>
  <c r="D24" i="6"/>
  <c r="G24" i="6" s="1"/>
  <c r="D25" i="6"/>
  <c r="G25" i="6" s="1"/>
  <c r="D27" i="6"/>
  <c r="G27" i="6" s="1"/>
  <c r="D28" i="6"/>
  <c r="G28" i="6" s="1"/>
  <c r="D29" i="6"/>
  <c r="D30" i="6"/>
  <c r="G30" i="6" s="1"/>
  <c r="D31" i="6"/>
  <c r="G31" i="6" s="1"/>
  <c r="D32" i="6"/>
  <c r="G32" i="6" s="1"/>
  <c r="D33" i="6"/>
  <c r="D34" i="6"/>
  <c r="G34" i="6" s="1"/>
  <c r="D35" i="6"/>
  <c r="G35" i="6" s="1"/>
  <c r="D36" i="6"/>
  <c r="G36" i="6" s="1"/>
  <c r="D37" i="6"/>
  <c r="G37" i="6" s="1"/>
  <c r="D38" i="6"/>
  <c r="G38" i="6" s="1"/>
  <c r="D39" i="6"/>
  <c r="G39" i="6" s="1"/>
  <c r="D40" i="6"/>
  <c r="G40" i="6" s="1"/>
  <c r="D41" i="6"/>
  <c r="G41" i="6" s="1"/>
  <c r="D42" i="6"/>
  <c r="G42" i="6" s="1"/>
  <c r="D44" i="6"/>
  <c r="D45" i="6"/>
  <c r="G45" i="6" s="1"/>
  <c r="D46" i="6"/>
  <c r="G46" i="6" s="1"/>
  <c r="D47" i="6"/>
  <c r="G47" i="6" s="1"/>
  <c r="D48" i="6"/>
  <c r="G48" i="6" s="1"/>
  <c r="D49" i="6"/>
  <c r="G49" i="6" s="1"/>
  <c r="D50" i="6"/>
  <c r="G50" i="6" s="1"/>
  <c r="D51" i="6"/>
  <c r="G51" i="6" s="1"/>
  <c r="D52" i="6"/>
  <c r="D53" i="6"/>
  <c r="G53" i="6" s="1"/>
  <c r="D54" i="6"/>
  <c r="G54" i="6" s="1"/>
  <c r="D55" i="6"/>
  <c r="G55" i="6" s="1"/>
  <c r="D56" i="6"/>
  <c r="G56" i="6" s="1"/>
  <c r="D57" i="6"/>
  <c r="G57" i="6" s="1"/>
  <c r="D58" i="6"/>
  <c r="G58" i="6" s="1"/>
  <c r="D59" i="6"/>
  <c r="G59" i="6" s="1"/>
  <c r="D60" i="6"/>
  <c r="G60" i="6" s="1"/>
  <c r="D61" i="6"/>
  <c r="G61" i="6" s="1"/>
  <c r="D62" i="6"/>
  <c r="G62" i="6" s="1"/>
  <c r="D63" i="6"/>
  <c r="G63" i="6" s="1"/>
  <c r="D64" i="6"/>
  <c r="G64" i="6" s="1"/>
  <c r="D65" i="6"/>
  <c r="G65" i="6" s="1"/>
  <c r="D66" i="6"/>
  <c r="G66" i="6" s="1"/>
  <c r="D67" i="6"/>
  <c r="G67" i="6" s="1"/>
  <c r="D68" i="6"/>
  <c r="G68" i="6" s="1"/>
  <c r="D69" i="6"/>
  <c r="G69" i="6" s="1"/>
  <c r="D70" i="6"/>
  <c r="G70" i="6" s="1"/>
  <c r="D71" i="6"/>
  <c r="G71" i="6" s="1"/>
  <c r="D72" i="6"/>
  <c r="D73" i="6"/>
  <c r="G73" i="6" s="1"/>
  <c r="D74" i="6"/>
  <c r="G74" i="6" s="1"/>
  <c r="D75" i="6"/>
  <c r="G75" i="6" s="1"/>
  <c r="D76" i="6"/>
  <c r="G76" i="6" s="1"/>
  <c r="E5" i="6"/>
  <c r="G43" i="6" l="1"/>
  <c r="G23" i="6"/>
  <c r="C77" i="6"/>
  <c r="G13" i="6"/>
  <c r="D26" i="6"/>
  <c r="G26" i="6" s="1"/>
  <c r="C5" i="6"/>
  <c r="G5" i="6" s="1"/>
  <c r="G6" i="6"/>
</calcChain>
</file>

<file path=xl/sharedStrings.xml><?xml version="1.0" encoding="utf-8"?>
<sst xmlns="http://schemas.openxmlformats.org/spreadsheetml/2006/main" count="213" uniqueCount="140">
  <si>
    <t>Egresos</t>
  </si>
  <si>
    <t>Concepto</t>
  </si>
  <si>
    <t>Aprobado</t>
  </si>
  <si>
    <t>Ampliaciones/ (Reducciones)</t>
  </si>
  <si>
    <t>Modificado</t>
  </si>
  <si>
    <t>Devengado</t>
  </si>
  <si>
    <t>Pagado</t>
  </si>
  <si>
    <t>Subejercicio</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</si>
  <si>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</si>
  <si>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</si>
  <si>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</si>
  <si>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</si>
  <si>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</si>
  <si>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</si>
  <si>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</si>
  <si>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</si>
  <si>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</si>
  <si>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</si>
  <si>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</si>
  <si>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</si>
  <si>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</si>
  <si>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</si>
  <si>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</si>
  <si>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</si>
  <si>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</si>
  <si>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</si>
  <si>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</si>
  <si>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</si>
  <si>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</si>
  <si>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</si>
  <si>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</si>
  <si>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</si>
  <si>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</si>
  <si>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</si>
  <si>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</si>
  <si>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</si>
  <si>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</si>
  <si>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</si>
  <si>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</si>
  <si>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</si>
  <si>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</si>
  <si>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</si>
  <si>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</si>
  <si>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</si>
  <si>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</si>
  <si>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</si>
  <si>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</si>
  <si>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</si>
  <si>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</si>
  <si>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</si>
  <si>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</si>
  <si>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</si>
  <si>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</si>
  <si>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</si>
  <si>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</si>
  <si>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</si>
  <si>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</si>
  <si>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</si>
  <si>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</si>
  <si>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</si>
  <si>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</si>
  <si>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</si>
  <si>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</si>
  <si>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</si>
  <si>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</si>
  <si>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</si>
  <si>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</si>
  <si>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</si>
  <si>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</si>
  <si>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</si>
  <si>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</si>
  <si>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</si>
  <si>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</si>
  <si>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</si>
  <si>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</si>
  <si>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</si>
  <si>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</si>
  <si>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</si>
  <si>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Gasto Corriente</t>
  </si>
  <si>
    <t>Gasto de Capital</t>
  </si>
  <si>
    <t>Amortización de la Deuda y Disminución de Pasivos</t>
  </si>
  <si>
    <t>Poder Ejecutivo</t>
  </si>
  <si>
    <t>Poder Legislativo</t>
  </si>
  <si>
    <t>Poder Judicial</t>
  </si>
  <si>
    <t>Órganos Autónomos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</si>
  <si>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</si>
  <si>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</si>
  <si>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</si>
  <si>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</si>
  <si>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</si>
  <si>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</si>
  <si>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</si>
  <si>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Gobierno</t>
  </si>
  <si>
    <t>Legislación</t>
  </si>
  <si>
    <t>Justicia</t>
  </si>
  <si>
    <t>Coordinación de la Politica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</si>
  <si>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</si>
  <si>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</si>
  <si>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</si>
  <si>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</si>
  <si>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</si>
  <si>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</si>
  <si>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</si>
  <si>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</si>
  <si>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</si>
  <si>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</si>
  <si>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</si>
  <si>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</si>
  <si>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</si>
  <si>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</si>
  <si>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</si>
  <si>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</si>
  <si>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</si>
  <si>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</si>
  <si>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</si>
  <si>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</si>
  <si>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</si>
  <si>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</si>
  <si>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</si>
  <si>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</si>
  <si>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</si>
  <si>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</si>
  <si>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Adeudos de Ejercicios Fiscales Anteriores</t>
  </si>
  <si>
    <t>Inversiones Financieras y Otras Provisiones</t>
  </si>
  <si>
    <t>Participaciones y Aportaciones</t>
  </si>
  <si>
    <t>Materiales y Suministros</t>
  </si>
  <si>
    <t>Transferencias, Asignaciones, Subsidios y Otras Ayudas</t>
  </si>
  <si>
    <t>Bienes Muebles, Inmuebles e Intangibles</t>
  </si>
  <si>
    <t>SISTEMA DE AGUA POTABLE, ALCANTARILLADO Y SANEAMIENTO DE LA COMUNIDAD DE VALTIERRILLA, DEL MUNICIPIO DE SALAMANCA, GTO.
Estado Analítico del Ejercicio del Presupuesto de Egresos
Clasificación por Objeto del Gasto (Capítulo y Concepto)
Del 01 DE ENERO AL 31 DE MARZO 2023</t>
  </si>
  <si>
    <t>SISTEMA DE AGUA POTABLE, ALCANTARILLADO Y SANEAMIENTO DE LA COMUNIDAD DE VALTIERRILLA, DEL MUNICIPIO DE SALAMANCA, GTO.
Estado Analítico del Ejercicio del Presupuesto de Egresos
Clasificación Económica (por Tipo de Gasto)
Del 01 DE ENERO AL 31 DE MARZO 2023</t>
  </si>
  <si>
    <t>SISTEMA DE AGUA POTABLE, ALCANTARILLADO Y SANEAMIENTO DE LA COMUNIDAD DE VALTIERRILLA, DEL MUNICIPIO DE SALAMANCA, GTO.
Estado Analítico del Ejercicio del Presupuesto de Egresos
Clasificación Administrativa
Del 01 DE ENERO AL 31 DE MARZO 2023</t>
  </si>
  <si>
    <t>SAPASVA</t>
  </si>
  <si>
    <t>Gobierno (Federal/Estatal/Municipal) de SISTEMA DE AGUA POTABLE, ALCANTARILLADO Y SANEAMIENTO DE LA COMUNIDAD DE VALTIERRILLA, DEL MUNICIPIO DE SALAMANCA, GTO.
Estado Analítico del Ejercicio del Presupuesto de Egresos
Clasificación Administrativa
Del 01 DE ENERO AL 31 DE MARZO DE 2023</t>
  </si>
  <si>
    <t>Sector Paraestatal del Gobierno (Federal/Estatal/Municipal) de SISTEMA DE AGUA POTABLE, ALCANTARILLADO Y SANEAMIENTO DE LA COMUNIDAD DE VALTIERRILLA, DEL MUNICIPIO DE SALAMANCA, GTO.
Estado Analítico del Ejercicio del Presupuesto de Egresos
Clasificación Administrativa
Del 01 DE ENERO AL 31 DE MARZO DE 2023
Estado Analítico del Ejercicio del Presupuesto de Egresos
Clasificación Administrativa
Del 01 DE ENERO AL 31 DE MARZO 2023</t>
  </si>
  <si>
    <t>SISTEMA DE AGUA POTABLE, ALCANTARILLADO Y SANEAMIENTO DE LA COMUNIDAD DE VALTIERRILLA, DEL MUNICIPIO DE SALAMANCA, GTO.
Estado Analítico del Ejercicio del Presupuesto de Egresos
Clasificación Funcional (Finalidad y Función)
Del 01 DE ENERO AL 31 DE MARZO 2023</t>
  </si>
  <si>
    <t>Bajo protesta de decir verdad declaramos que los Estados Financieros y sus notas, son razonablemente correctos y son responsabilidad del emisor.</t>
  </si>
  <si>
    <t>BIOL. LUIS MIGUEL ALFARO PRIETO</t>
  </si>
  <si>
    <t>ARQ. FERNANDO MIRANDA MEDINA</t>
  </si>
  <si>
    <t>COORDINADOR ADMINISTRATIVO SAPASVA</t>
  </si>
  <si>
    <t>PRESIDENTE CONSEJO DIRECTIVO SAPASVA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</si>
</sst>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9"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b/>
      <sz val="8"/>
      <color theme="1"/>
      <name val="Arial"/>
      <family val="2"/>
    </font>
    <font>
      <sz val="8"/>
      <color theme="1"/>
      <name val="Arial"/>
      <family val="2"/>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7">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xf numFmtId="44" fontId="8" fillId="0" borderId="0" applyFont="0" applyFill="0" applyBorder="0" applyAlignment="0" applyProtection="0"/>
  </cellStyleXfs>
  <cellXfs count="61">
    <xf numFmtId="0" fontId="0" fillId="0" borderId="0" xfId="0"/>
    <xf numFmtId="0" fontId="0" fillId="0" borderId="0" xfId="0" applyProtection="1">
      <protection locked="0"/>
    </xf>
    <xf numFmtId="0" fontId="0" fillId="0" borderId="1" xfId="0" applyBorder="1" applyProtection="1">
      <protection locked="0"/>
    </xf>
    <xf numFmtId="4" fontId="6" fillId="2" borderId="7" xfId="9" applyNumberFormat="1" applyFont="1" applyFill="1" applyBorder="1" applyAlignment="1">
      <alignment horizontal="center" vertical="center" wrapText="1"/>
    </xf>
    <xf numFmtId="0" fontId="6" fillId="2" borderId="7" xfId="9" applyFont="1" applyFill="1" applyBorder="1" applyAlignment="1">
      <alignment horizontal="center" vertical="center" wrapText="1"/>
    </xf>
    <xf numFmtId="4" fontId="2" fillId="0" borderId="12" xfId="0" applyNumberFormat="1" applyFont="1" applyBorder="1" applyProtection="1">
      <protection locked="0"/>
    </xf>
    <xf numFmtId="4" fontId="2" fillId="0" borderId="14" xfId="0" applyNumberFormat="1" applyFont="1" applyBorder="1" applyProtection="1">
      <protection locked="0"/>
    </xf>
    <xf numFmtId="4" fontId="2" fillId="0" borderId="13" xfId="0" applyNumberFormat="1" applyFont="1" applyBorder="1" applyProtection="1">
      <protection locked="0"/>
    </xf>
    <xf numFmtId="4" fontId="6" fillId="0" borderId="13" xfId="0" applyNumberFormat="1" applyFont="1" applyBorder="1" applyProtection="1">
      <protection locked="0"/>
    </xf>
    <xf numFmtId="4" fontId="6" fillId="0" borderId="7" xfId="0" applyNumberFormat="1" applyFont="1" applyBorder="1" applyProtection="1">
      <protection locked="0"/>
    </xf>
    <xf numFmtId="0" fontId="2" fillId="0" borderId="3" xfId="9" applyFont="1" applyBorder="1" applyAlignment="1">
      <alignment horizontal="center" vertical="center"/>
    </xf>
    <xf numFmtId="0" fontId="6" fillId="0" borderId="0" xfId="9" applyFont="1" applyAlignment="1" applyProtection="1">
      <alignment horizontal="center" vertical="center" wrapText="1"/>
      <protection locked="0"/>
    </xf>
    <xf numFmtId="0" fontId="0" fillId="0" borderId="11" xfId="0" applyBorder="1" applyProtection="1">
      <protection locked="0"/>
    </xf>
    <xf numFmtId="4" fontId="0" fillId="0" borderId="12" xfId="0" applyNumberFormat="1" applyBorder="1" applyProtection="1">
      <protection locked="0"/>
    </xf>
    <xf numFmtId="4" fontId="0" fillId="0" borderId="14" xfId="0" applyNumberFormat="1" applyBorder="1" applyProtection="1">
      <protection locked="0"/>
    </xf>
    <xf numFmtId="4" fontId="0" fillId="0" borderId="13" xfId="0" applyNumberFormat="1" applyBorder="1" applyProtection="1">
      <protection locked="0"/>
    </xf>
    <xf numFmtId="4" fontId="2" fillId="0" borderId="12" xfId="9" applyNumberFormat="1" applyFont="1" applyBorder="1" applyAlignment="1">
      <alignment horizontal="center" vertical="center" wrapText="1"/>
    </xf>
    <xf numFmtId="0" fontId="6" fillId="0" borderId="1" xfId="0" applyFont="1" applyBorder="1" applyAlignment="1">
      <alignment horizontal="left" vertical="center"/>
    </xf>
    <xf numFmtId="0" fontId="2" fillId="0" borderId="0" xfId="0" applyFont="1" applyAlignment="1">
      <alignment horizontal="left" wrapText="1"/>
    </xf>
    <xf numFmtId="0" fontId="2" fillId="0" borderId="0" xfId="0" applyFont="1" applyAlignment="1">
      <alignment wrapText="1"/>
    </xf>
    <xf numFmtId="0" fontId="6" fillId="0" borderId="9" xfId="0" applyFont="1" applyBorder="1" applyAlignment="1" applyProtection="1">
      <alignment horizontal="left"/>
      <protection locked="0"/>
    </xf>
    <xf numFmtId="0" fontId="6" fillId="2" borderId="3"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6" xfId="9" applyFont="1" applyFill="1" applyBorder="1" applyAlignment="1">
      <alignment horizontal="center" vertical="center"/>
    </xf>
    <xf numFmtId="0" fontId="6" fillId="2" borderId="8" xfId="9" applyFont="1" applyFill="1" applyBorder="1" applyAlignment="1" applyProtection="1">
      <alignment horizontal="centerContinuous" vertical="center" wrapText="1"/>
      <protection locked="0"/>
    </xf>
    <xf numFmtId="0" fontId="6" fillId="2" borderId="9" xfId="9" applyFont="1" applyFill="1" applyBorder="1" applyAlignment="1" applyProtection="1">
      <alignment horizontal="centerContinuous" vertical="center" wrapText="1"/>
      <protection locked="0"/>
    </xf>
    <xf numFmtId="0" fontId="6" fillId="2" borderId="10" xfId="9" applyFont="1" applyFill="1" applyBorder="1" applyAlignment="1" applyProtection="1">
      <alignment horizontal="centerContinuous" vertical="center" wrapText="1"/>
      <protection locked="0"/>
    </xf>
    <xf numFmtId="0" fontId="2" fillId="0" borderId="0" xfId="0" applyFont="1" applyAlignment="1">
      <alignment horizontal="left" wrapText="1" indent="1"/>
    </xf>
    <xf numFmtId="0" fontId="0" fillId="0" borderId="1" xfId="0" applyBorder="1" applyAlignment="1" applyProtection="1">
      <alignment horizontal="left" indent="1"/>
      <protection locked="0"/>
    </xf>
    <xf numFmtId="0" fontId="6" fillId="0" borderId="9" xfId="0" applyFont="1" applyBorder="1" applyAlignment="1" applyProtection="1">
      <alignment horizontal="left" indent="1"/>
      <protection locked="0"/>
    </xf>
    <xf numFmtId="0" fontId="0" fillId="0" borderId="0" xfId="0" applyAlignment="1" applyProtection="1">
      <alignment horizontal="left" wrapText="1" indent="1"/>
      <protection locked="0"/>
    </xf>
    <xf numFmtId="0" fontId="0" fillId="0" borderId="5" xfId="0" applyBorder="1" applyAlignment="1" applyProtection="1">
      <alignment horizontal="left" indent="1"/>
      <protection locked="0"/>
    </xf>
    <xf numFmtId="0" fontId="2" fillId="0" borderId="0" xfId="0" applyFont="1" applyAlignment="1">
      <alignment horizontal="left" indent="1"/>
    </xf>
    <xf numFmtId="0" fontId="2" fillId="0" borderId="5" xfId="0" applyFont="1" applyBorder="1" applyAlignment="1">
      <alignment horizontal="left" indent="1"/>
    </xf>
    <xf numFmtId="0" fontId="6" fillId="0" borderId="5" xfId="0" applyFont="1" applyBorder="1" applyAlignment="1" applyProtection="1">
      <alignment horizontal="left" indent="1"/>
      <protection locked="0"/>
    </xf>
    <xf numFmtId="0" fontId="2" fillId="0" borderId="0" xfId="0" applyFont="1" applyAlignment="1">
      <alignment horizontal="left" indent="2"/>
    </xf>
    <xf numFmtId="0" fontId="2" fillId="0" borderId="5" xfId="0" applyFont="1" applyBorder="1" applyAlignment="1">
      <alignment horizontal="left" indent="2"/>
    </xf>
    <xf numFmtId="0" fontId="6" fillId="0" borderId="5" xfId="0" applyFont="1" applyBorder="1" applyAlignment="1" applyProtection="1">
      <alignment horizontal="left" indent="2"/>
      <protection locked="0"/>
    </xf>
    <xf numFmtId="0" fontId="6" fillId="0" borderId="1" xfId="0" applyFont="1" applyBorder="1" applyAlignment="1">
      <alignment horizontal="left"/>
    </xf>
    <xf numFmtId="0" fontId="7" fillId="2" borderId="2" xfId="0" applyFont="1" applyFill="1" applyBorder="1" applyAlignment="1" applyProtection="1">
      <alignment horizontal="center" wrapText="1"/>
      <protection locked="0"/>
    </xf>
    <xf numFmtId="0" fontId="7" fillId="2" borderId="11" xfId="0" applyFont="1" applyFill="1" applyBorder="1" applyAlignment="1" applyProtection="1">
      <alignment horizontal="center"/>
      <protection locked="0"/>
    </xf>
    <xf numFmtId="0" fontId="7" fillId="2" borderId="3" xfId="0" applyFont="1" applyFill="1" applyBorder="1" applyAlignment="1" applyProtection="1">
      <alignment horizontal="center"/>
      <protection locked="0"/>
    </xf>
    <xf numFmtId="4" fontId="6" fillId="2" borderId="12" xfId="9" applyNumberFormat="1" applyFont="1" applyFill="1" applyBorder="1" applyAlignment="1">
      <alignment horizontal="center" vertical="center" wrapText="1"/>
    </xf>
    <xf numFmtId="4" fontId="6" fillId="2" borderId="13" xfId="9" applyNumberFormat="1" applyFont="1" applyFill="1" applyBorder="1" applyAlignment="1">
      <alignment horizontal="center" vertical="center" wrapText="1"/>
    </xf>
    <xf numFmtId="0" fontId="7" fillId="2" borderId="11" xfId="0" applyFont="1" applyFill="1" applyBorder="1" applyAlignment="1" applyProtection="1">
      <alignment horizontal="center" wrapText="1"/>
      <protection locked="0"/>
    </xf>
    <xf numFmtId="0" fontId="7" fillId="2" borderId="3" xfId="0" applyFont="1" applyFill="1" applyBorder="1" applyAlignment="1" applyProtection="1">
      <alignment horizontal="center" wrapText="1"/>
      <protection locked="0"/>
    </xf>
    <xf numFmtId="4" fontId="6" fillId="0" borderId="12" xfId="0" applyNumberFormat="1" applyFont="1" applyBorder="1" applyProtection="1">
      <protection locked="0"/>
    </xf>
    <xf numFmtId="4" fontId="6" fillId="0" borderId="14" xfId="0" applyNumberFormat="1" applyFont="1" applyBorder="1" applyProtection="1">
      <protection locked="0"/>
    </xf>
    <xf numFmtId="44" fontId="2" fillId="0" borderId="14" xfId="16" applyFont="1" applyBorder="1" applyProtection="1">
      <protection locked="0"/>
    </xf>
    <xf numFmtId="44" fontId="2" fillId="0" borderId="7" xfId="16" applyFont="1" applyBorder="1" applyProtection="1">
      <protection locked="0"/>
    </xf>
    <xf numFmtId="44" fontId="2" fillId="0" borderId="13" xfId="16" applyFont="1" applyBorder="1" applyProtection="1">
      <protection locked="0"/>
    </xf>
    <xf numFmtId="44" fontId="6" fillId="0" borderId="13" xfId="16" applyFont="1" applyBorder="1" applyProtection="1">
      <protection locked="0"/>
    </xf>
    <xf numFmtId="44" fontId="2" fillId="0" borderId="12" xfId="16" applyFont="1" applyBorder="1" applyProtection="1">
      <protection locked="0"/>
    </xf>
    <xf numFmtId="0" fontId="2" fillId="0" borderId="0" xfId="8" applyFont="1" applyAlignment="1">
      <alignment vertical="top"/>
    </xf>
    <xf numFmtId="0" fontId="1" fillId="0" borderId="0" xfId="10"/>
    <xf numFmtId="0" fontId="8" fillId="0" borderId="0" xfId="0" applyFont="1"/>
    <xf numFmtId="4" fontId="8" fillId="0" borderId="0" xfId="0" applyNumberFormat="1" applyFont="1"/>
    <xf numFmtId="0" fontId="8" fillId="0" borderId="0" xfId="10" applyFont="1" applyAlignment="1">
      <alignment horizontal="center"/>
    </xf>
    <xf numFmtId="4" fontId="8" fillId="0" borderId="0" xfId="10" applyNumberFormat="1" applyFont="1" applyAlignment="1">
      <alignment horizontal="center"/>
    </xf>
    <xf numFmtId="0" fontId="8" fillId="0" borderId="0" xfId="10" applyFont="1" applyAlignment="1">
      <alignment horizontal="center" vertical="center" wrapText="1"/>
    </xf>
    <xf numFmtId="4" fontId="8" fillId="0" borderId="0" xfId="10" applyNumberFormat="1" applyFont="1" applyAlignment="1">
      <alignment horizontal="center" wrapText="1"/>
    </xf>
  </cellXfs>
  <cellStyles count="17">
    <cellStyle name="Euro" xfId="1" xr:uid="{00000000-0005-0000-0000-000000000000}"/>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xfId="16" builtinId="4"/>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84"/>
  <sheetViews>
    <sheetView showGridLines="0" tabSelected="1" workbookViewId="0">
      <selection activeCell="A78" sqref="A78:G84"/>
    </sheetView>
  </sheetViews>
  <sheetFormatPr baseColWidth="10" defaultColWidth="12" defaultRowHeight="11.25" x14ac:dyDescent="0.2"/>
  <cols>
    <col min="1" max="1" width="62.83203125" style="1" customWidth="1"/>
    <col min="2" max="2" width="18.33203125" style="1" customWidth="1"/>
    <col min="3" max="3" width="19.83203125" style="1" customWidth="1"/>
    <col min="4" max="7" width="18.33203125" style="1" customWidth="1"/>
    <col min="8" max="16384" width="12" style="1"/>
  </cols>
  <sheetData>
    <row r="1" spans="1:7" ht="45" customHeight="1" x14ac:dyDescent="0.2">
      <c r="A1" s="39" t="s">
        <v>128</v>
      </c>
      <c r="B1" s="40"/>
      <c r="C1" s="40"/>
      <c r="D1" s="40"/>
      <c r="E1" s="40"/>
      <c r="F1" s="40"/>
      <c r="G1" s="41"/>
    </row>
    <row r="2" spans="1:7" x14ac:dyDescent="0.2">
      <c r="A2" s="21"/>
      <c r="B2" s="24" t="s">
        <v>0</v>
      </c>
      <c r="C2" s="25"/>
      <c r="D2" s="25"/>
      <c r="E2" s="25"/>
      <c r="F2" s="26"/>
      <c r="G2" s="42" t="s">
        <v>7</v>
      </c>
    </row>
    <row r="3" spans="1:7" ht="24.95" customHeight="1" x14ac:dyDescent="0.2">
      <c r="A3" s="22" t="s">
        <v>1</v>
      </c>
      <c r="B3" s="3" t="s">
        <v>2</v>
      </c>
      <c r="C3" s="3" t="s">
        <v>3</v>
      </c>
      <c r="D3" s="3" t="s">
        <v>4</v>
      </c>
      <c r="E3" s="3" t="s">
        <v>5</v>
      </c>
      <c r="F3" s="3" t="s">
        <v>6</v>
      </c>
      <c r="G3" s="43"/>
    </row>
    <row r="4" spans="1:7" x14ac:dyDescent="0.2">
      <c r="A4" s="23"/>
      <c r="B4" s="4">
        <v>1</v>
      </c>
      <c r="C4" s="4">
        <v>2</v>
      </c>
      <c r="D4" s="4" t="s">
        <v>8</v>
      </c>
      <c r="E4" s="4">
        <v>4</v>
      </c>
      <c r="F4" s="4">
        <v>5</v>
      </c>
      <c r="G4" s="4" t="s">
        <v>9</v>
      </c>
    </row>
    <row r="5" spans="1:7" x14ac:dyDescent="0.2">
      <c r="A5" s="38" t="s">
        <v>10</v>
      </c>
      <c r="B5" s="46">
        <f>SUM(B6:B12)</f>
        <v>4374015.6400000006</v>
      </c>
      <c r="C5" s="46">
        <f>SUM(C6:C12)</f>
        <v>5.8207660913467407E-11</v>
      </c>
      <c r="D5" s="46">
        <f>B5+C5</f>
        <v>4374015.6400000006</v>
      </c>
      <c r="E5" s="46">
        <f>SUM(E6:E12)</f>
        <v>716365.82</v>
      </c>
      <c r="F5" s="46">
        <f>SUM(F6:F12)</f>
        <v>716365.82</v>
      </c>
      <c r="G5" s="46">
        <f>D5-E5</f>
        <v>3657649.8200000008</v>
      </c>
    </row>
    <row r="6" spans="1:7" x14ac:dyDescent="0.2">
      <c r="A6" s="35" t="s">
        <v>11</v>
      </c>
      <c r="B6" s="6">
        <v>2918077.35</v>
      </c>
      <c r="C6" s="6">
        <f>486026.53+161444.52</f>
        <v>647471.05000000005</v>
      </c>
      <c r="D6" s="6">
        <f>B6+C6</f>
        <v>3565548.4000000004</v>
      </c>
      <c r="E6" s="5">
        <v>672121.59</v>
      </c>
      <c r="F6" s="5">
        <v>672121.59</v>
      </c>
      <c r="G6" s="6">
        <f>D6-E6</f>
        <v>2893426.8100000005</v>
      </c>
    </row>
    <row r="7" spans="1:7" x14ac:dyDescent="0.2">
      <c r="A7" s="35" t="s">
        <v>12</v>
      </c>
      <c r="B7" s="6">
        <v>117859.79</v>
      </c>
      <c r="C7" s="6">
        <v>-117859.79</v>
      </c>
      <c r="D7" s="6">
        <f t="shared" ref="D7:E70" si="0">B7+C7</f>
        <v>0</v>
      </c>
      <c r="E7" s="6">
        <v>0</v>
      </c>
      <c r="F7" s="6">
        <v>0</v>
      </c>
      <c r="G7" s="6">
        <f t="shared" ref="G7:G70" si="1">D7-E7</f>
        <v>0</v>
      </c>
    </row>
    <row r="8" spans="1:7" x14ac:dyDescent="0.2">
      <c r="A8" s="35" t="s">
        <v>13</v>
      </c>
      <c r="B8" s="6">
        <v>539931.48</v>
      </c>
      <c r="C8" s="6">
        <f>79260.04+4102.68-166351.6-62049.49</f>
        <v>-145038.37</v>
      </c>
      <c r="D8" s="6">
        <f t="shared" si="0"/>
        <v>394893.11</v>
      </c>
      <c r="E8" s="6">
        <v>5711.52</v>
      </c>
      <c r="F8" s="6">
        <v>5711.52</v>
      </c>
      <c r="G8" s="6">
        <f t="shared" si="1"/>
        <v>389181.58999999997</v>
      </c>
    </row>
    <row r="9" spans="1:7" x14ac:dyDescent="0.2">
      <c r="A9" s="35" t="s">
        <v>14</v>
      </c>
      <c r="B9" s="6">
        <v>414520.35</v>
      </c>
      <c r="C9" s="6">
        <f>-10724.28-30221.94</f>
        <v>-40946.22</v>
      </c>
      <c r="D9" s="6">
        <f t="shared" si="0"/>
        <v>373574.13</v>
      </c>
      <c r="E9" s="6">
        <v>0</v>
      </c>
      <c r="F9" s="6">
        <v>0</v>
      </c>
      <c r="G9" s="6">
        <f t="shared" si="1"/>
        <v>373574.13</v>
      </c>
    </row>
    <row r="10" spans="1:7" x14ac:dyDescent="0.2">
      <c r="A10" s="35" t="s">
        <v>15</v>
      </c>
      <c r="B10" s="6">
        <v>383626.67</v>
      </c>
      <c r="C10" s="6">
        <f>-72638.44-227403.5-43584.73</f>
        <v>-343626.67</v>
      </c>
      <c r="D10" s="6">
        <f t="shared" si="0"/>
        <v>40000</v>
      </c>
      <c r="E10" s="6">
        <v>38532.71</v>
      </c>
      <c r="F10" s="6">
        <v>38532.71</v>
      </c>
      <c r="G10" s="6">
        <f t="shared" si="1"/>
        <v>1467.2900000000009</v>
      </c>
    </row>
    <row r="11" spans="1:7" x14ac:dyDescent="0.2">
      <c r="A11" s="35" t="s">
        <v>16</v>
      </c>
      <c r="B11" s="6">
        <v>0</v>
      </c>
      <c r="C11" s="6">
        <v>0</v>
      </c>
      <c r="D11" s="6">
        <f t="shared" si="0"/>
        <v>0</v>
      </c>
      <c r="E11" s="6">
        <v>0</v>
      </c>
      <c r="F11" s="6">
        <v>0</v>
      </c>
      <c r="G11" s="6">
        <f t="shared" si="1"/>
        <v>0</v>
      </c>
    </row>
    <row r="12" spans="1:7" x14ac:dyDescent="0.2">
      <c r="A12" s="35" t="s">
        <v>17</v>
      </c>
      <c r="B12" s="6">
        <v>0</v>
      </c>
      <c r="C12" s="6">
        <v>0</v>
      </c>
      <c r="D12" s="6">
        <f t="shared" si="0"/>
        <v>0</v>
      </c>
      <c r="E12" s="6">
        <v>0</v>
      </c>
      <c r="F12" s="6">
        <v>0</v>
      </c>
      <c r="G12" s="6">
        <f t="shared" si="1"/>
        <v>0</v>
      </c>
    </row>
    <row r="13" spans="1:7" x14ac:dyDescent="0.2">
      <c r="A13" s="38" t="s">
        <v>125</v>
      </c>
      <c r="B13" s="47">
        <f>SUM(B14:B22)</f>
        <v>647537.72</v>
      </c>
      <c r="C13" s="47">
        <f>SUM(C14:C22)</f>
        <v>0</v>
      </c>
      <c r="D13" s="47">
        <f>B13+C13</f>
        <v>647537.72</v>
      </c>
      <c r="E13" s="47">
        <f>SUM(E14:E22)</f>
        <v>256172.52000000002</v>
      </c>
      <c r="F13" s="47">
        <f>SUM(F14:F22)</f>
        <v>256172.52000000002</v>
      </c>
      <c r="G13" s="47">
        <f t="shared" si="1"/>
        <v>391365.19999999995</v>
      </c>
    </row>
    <row r="14" spans="1:7" x14ac:dyDescent="0.2">
      <c r="A14" s="35" t="s">
        <v>18</v>
      </c>
      <c r="B14" s="6">
        <v>90000</v>
      </c>
      <c r="C14" s="6">
        <v>0</v>
      </c>
      <c r="D14" s="6">
        <f t="shared" si="0"/>
        <v>90000</v>
      </c>
      <c r="E14" s="6">
        <v>34275.769999999997</v>
      </c>
      <c r="F14" s="6">
        <v>34275.769999999997</v>
      </c>
      <c r="G14" s="6">
        <f t="shared" si="1"/>
        <v>55724.23</v>
      </c>
    </row>
    <row r="15" spans="1:7" x14ac:dyDescent="0.2">
      <c r="A15" s="35" t="s">
        <v>19</v>
      </c>
      <c r="B15" s="6">
        <v>10000</v>
      </c>
      <c r="C15" s="6">
        <v>15000</v>
      </c>
      <c r="D15" s="6">
        <f t="shared" si="0"/>
        <v>25000</v>
      </c>
      <c r="E15" s="6">
        <v>18522.32</v>
      </c>
      <c r="F15" s="6">
        <v>18522.32</v>
      </c>
      <c r="G15" s="6">
        <f t="shared" si="1"/>
        <v>6477.68</v>
      </c>
    </row>
    <row r="16" spans="1:7" x14ac:dyDescent="0.2">
      <c r="A16" s="35" t="s">
        <v>20</v>
      </c>
      <c r="B16" s="6">
        <v>0</v>
      </c>
      <c r="C16" s="6">
        <v>0</v>
      </c>
      <c r="D16" s="6">
        <f t="shared" si="0"/>
        <v>0</v>
      </c>
      <c r="E16" s="6">
        <v>0</v>
      </c>
      <c r="F16" s="6">
        <v>0</v>
      </c>
      <c r="G16" s="6">
        <f t="shared" si="1"/>
        <v>0</v>
      </c>
    </row>
    <row r="17" spans="1:7" x14ac:dyDescent="0.2">
      <c r="A17" s="35" t="s">
        <v>21</v>
      </c>
      <c r="B17" s="6">
        <v>338000</v>
      </c>
      <c r="C17" s="6">
        <v>-25000</v>
      </c>
      <c r="D17" s="6">
        <f t="shared" si="0"/>
        <v>313000</v>
      </c>
      <c r="E17" s="6">
        <v>59387.37</v>
      </c>
      <c r="F17" s="6">
        <v>59387.37</v>
      </c>
      <c r="G17" s="6">
        <f t="shared" si="1"/>
        <v>253612.63</v>
      </c>
    </row>
    <row r="18" spans="1:7" x14ac:dyDescent="0.2">
      <c r="A18" s="35" t="s">
        <v>22</v>
      </c>
      <c r="B18" s="6">
        <v>80000</v>
      </c>
      <c r="C18" s="6">
        <v>0</v>
      </c>
      <c r="D18" s="6">
        <f t="shared" si="0"/>
        <v>80000</v>
      </c>
      <c r="E18" s="6">
        <v>24687.54</v>
      </c>
      <c r="F18" s="6">
        <v>24687.54</v>
      </c>
      <c r="G18" s="6">
        <f t="shared" si="1"/>
        <v>55312.46</v>
      </c>
    </row>
    <row r="19" spans="1:7" x14ac:dyDescent="0.2">
      <c r="A19" s="35" t="s">
        <v>23</v>
      </c>
      <c r="B19" s="6">
        <v>71537.72</v>
      </c>
      <c r="C19" s="6">
        <v>0</v>
      </c>
      <c r="D19" s="6">
        <f t="shared" si="0"/>
        <v>71537.72</v>
      </c>
      <c r="E19" s="6">
        <v>26196.07</v>
      </c>
      <c r="F19" s="6">
        <v>26196.07</v>
      </c>
      <c r="G19" s="6">
        <f t="shared" si="1"/>
        <v>45341.65</v>
      </c>
    </row>
    <row r="20" spans="1:7" x14ac:dyDescent="0.2">
      <c r="A20" s="35" t="s">
        <v>24</v>
      </c>
      <c r="B20" s="6">
        <v>8000</v>
      </c>
      <c r="C20" s="6">
        <v>0</v>
      </c>
      <c r="D20" s="6">
        <f t="shared" si="0"/>
        <v>8000</v>
      </c>
      <c r="E20" s="6">
        <v>36750</v>
      </c>
      <c r="F20" s="6">
        <v>36750</v>
      </c>
      <c r="G20" s="6">
        <f t="shared" si="1"/>
        <v>-28750</v>
      </c>
    </row>
    <row r="21" spans="1:7" x14ac:dyDescent="0.2">
      <c r="A21" s="35" t="s">
        <v>25</v>
      </c>
      <c r="B21" s="6">
        <v>0</v>
      </c>
      <c r="C21" s="6">
        <v>0</v>
      </c>
      <c r="D21" s="6">
        <f t="shared" si="0"/>
        <v>0</v>
      </c>
      <c r="E21" s="6">
        <v>0</v>
      </c>
      <c r="F21" s="6">
        <v>0</v>
      </c>
      <c r="G21" s="6">
        <f t="shared" si="1"/>
        <v>0</v>
      </c>
    </row>
    <row r="22" spans="1:7" x14ac:dyDescent="0.2">
      <c r="A22" s="35" t="s">
        <v>26</v>
      </c>
      <c r="B22" s="6">
        <v>50000</v>
      </c>
      <c r="C22" s="6">
        <v>10000</v>
      </c>
      <c r="D22" s="6">
        <f t="shared" si="0"/>
        <v>60000</v>
      </c>
      <c r="E22" s="6">
        <v>56353.45</v>
      </c>
      <c r="F22" s="6">
        <v>56353.45</v>
      </c>
      <c r="G22" s="6">
        <f t="shared" si="1"/>
        <v>3646.5500000000029</v>
      </c>
    </row>
    <row r="23" spans="1:7" x14ac:dyDescent="0.2">
      <c r="A23" s="38" t="s">
        <v>27</v>
      </c>
      <c r="B23" s="47">
        <f>SUM(B24:B32)</f>
        <v>1920100</v>
      </c>
      <c r="C23" s="47">
        <f>SUM(C24:C32)</f>
        <v>-150000</v>
      </c>
      <c r="D23" s="47">
        <f t="shared" si="0"/>
        <v>1770100</v>
      </c>
      <c r="E23" s="47">
        <f>SUM(E24:E32)</f>
        <v>546403.93999999994</v>
      </c>
      <c r="F23" s="47">
        <f>SUM(F24:F32)</f>
        <v>546403.93999999994</v>
      </c>
      <c r="G23" s="47">
        <f t="shared" si="1"/>
        <v>1223696.06</v>
      </c>
    </row>
    <row r="24" spans="1:7" x14ac:dyDescent="0.2">
      <c r="A24" s="35" t="s">
        <v>28</v>
      </c>
      <c r="B24" s="6">
        <v>839100</v>
      </c>
      <c r="C24" s="6">
        <v>100000</v>
      </c>
      <c r="D24" s="6">
        <f t="shared" si="0"/>
        <v>939100</v>
      </c>
      <c r="E24" s="6">
        <v>326324.28000000003</v>
      </c>
      <c r="F24" s="6">
        <v>326324.28000000003</v>
      </c>
      <c r="G24" s="6">
        <f t="shared" si="1"/>
        <v>612775.72</v>
      </c>
    </row>
    <row r="25" spans="1:7" x14ac:dyDescent="0.2">
      <c r="A25" s="35" t="s">
        <v>29</v>
      </c>
      <c r="B25" s="6">
        <v>29000</v>
      </c>
      <c r="C25" s="6">
        <v>0</v>
      </c>
      <c r="D25" s="6">
        <f t="shared" si="0"/>
        <v>29000</v>
      </c>
      <c r="E25" s="6">
        <v>6100</v>
      </c>
      <c r="F25" s="6">
        <v>6100</v>
      </c>
      <c r="G25" s="6">
        <f t="shared" si="1"/>
        <v>22900</v>
      </c>
    </row>
    <row r="26" spans="1:7" x14ac:dyDescent="0.2">
      <c r="A26" s="35" t="s">
        <v>30</v>
      </c>
      <c r="B26" s="6">
        <v>415000</v>
      </c>
      <c r="C26" s="6">
        <f>-50000-30000-150000</f>
        <v>-230000</v>
      </c>
      <c r="D26" s="6">
        <f t="shared" si="0"/>
        <v>185000</v>
      </c>
      <c r="E26" s="6">
        <v>25662.5</v>
      </c>
      <c r="F26" s="6">
        <v>25662.5</v>
      </c>
      <c r="G26" s="6">
        <f t="shared" si="1"/>
        <v>159337.5</v>
      </c>
    </row>
    <row r="27" spans="1:7" x14ac:dyDescent="0.2">
      <c r="A27" s="35" t="s">
        <v>31</v>
      </c>
      <c r="B27" s="6">
        <v>10000</v>
      </c>
      <c r="C27" s="6">
        <v>0</v>
      </c>
      <c r="D27" s="6">
        <f t="shared" si="0"/>
        <v>10000</v>
      </c>
      <c r="E27" s="6">
        <v>2116.5</v>
      </c>
      <c r="F27" s="6">
        <v>2116.5</v>
      </c>
      <c r="G27" s="6">
        <f t="shared" si="1"/>
        <v>7883.5</v>
      </c>
    </row>
    <row r="28" spans="1:7" x14ac:dyDescent="0.2">
      <c r="A28" s="35" t="s">
        <v>32</v>
      </c>
      <c r="B28" s="6">
        <v>277000</v>
      </c>
      <c r="C28" s="6">
        <v>-50000</v>
      </c>
      <c r="D28" s="6">
        <f t="shared" si="0"/>
        <v>227000</v>
      </c>
      <c r="E28" s="6">
        <v>78054.789999999994</v>
      </c>
      <c r="F28" s="6">
        <v>78054.789999999994</v>
      </c>
      <c r="G28" s="6">
        <f t="shared" si="1"/>
        <v>148945.21000000002</v>
      </c>
    </row>
    <row r="29" spans="1:7" x14ac:dyDescent="0.2">
      <c r="A29" s="35" t="s">
        <v>33</v>
      </c>
      <c r="B29" s="6">
        <v>5000</v>
      </c>
      <c r="C29" s="6">
        <v>0</v>
      </c>
      <c r="D29" s="6">
        <f t="shared" si="0"/>
        <v>5000</v>
      </c>
      <c r="E29" s="6">
        <v>0</v>
      </c>
      <c r="F29" s="6">
        <v>0</v>
      </c>
      <c r="G29" s="6">
        <f t="shared" si="1"/>
        <v>5000</v>
      </c>
    </row>
    <row r="30" spans="1:7" x14ac:dyDescent="0.2">
      <c r="A30" s="35" t="s">
        <v>34</v>
      </c>
      <c r="B30" s="6">
        <v>20000</v>
      </c>
      <c r="C30" s="6">
        <v>0</v>
      </c>
      <c r="D30" s="6">
        <f t="shared" si="0"/>
        <v>20000</v>
      </c>
      <c r="E30" s="6">
        <v>10134.549999999999</v>
      </c>
      <c r="F30" s="6">
        <v>10134.549999999999</v>
      </c>
      <c r="G30" s="6">
        <f t="shared" si="1"/>
        <v>9865.4500000000007</v>
      </c>
    </row>
    <row r="31" spans="1:7" x14ac:dyDescent="0.2">
      <c r="A31" s="35" t="s">
        <v>35</v>
      </c>
      <c r="B31" s="6">
        <v>0</v>
      </c>
      <c r="C31" s="6">
        <v>30000</v>
      </c>
      <c r="D31" s="6">
        <f t="shared" si="0"/>
        <v>30000</v>
      </c>
      <c r="E31" s="6">
        <v>6041.32</v>
      </c>
      <c r="F31" s="6">
        <v>6041.32</v>
      </c>
      <c r="G31" s="6">
        <f t="shared" si="1"/>
        <v>23958.68</v>
      </c>
    </row>
    <row r="32" spans="1:7" x14ac:dyDescent="0.2">
      <c r="A32" s="35" t="s">
        <v>36</v>
      </c>
      <c r="B32" s="6">
        <v>325000</v>
      </c>
      <c r="C32" s="6">
        <v>0</v>
      </c>
      <c r="D32" s="6">
        <f t="shared" si="0"/>
        <v>325000</v>
      </c>
      <c r="E32" s="6">
        <v>91970</v>
      </c>
      <c r="F32" s="6">
        <v>91970</v>
      </c>
      <c r="G32" s="6">
        <f t="shared" si="1"/>
        <v>233030</v>
      </c>
    </row>
    <row r="33" spans="1:7" x14ac:dyDescent="0.2">
      <c r="A33" s="38" t="s">
        <v>126</v>
      </c>
      <c r="B33" s="47">
        <v>0</v>
      </c>
      <c r="C33" s="47">
        <v>0</v>
      </c>
      <c r="D33" s="47">
        <f t="shared" si="0"/>
        <v>0</v>
      </c>
      <c r="E33" s="47">
        <v>0</v>
      </c>
      <c r="F33" s="47">
        <v>0</v>
      </c>
      <c r="G33" s="47">
        <f t="shared" si="1"/>
        <v>0</v>
      </c>
    </row>
    <row r="34" spans="1:7" x14ac:dyDescent="0.2">
      <c r="A34" s="35" t="s">
        <v>37</v>
      </c>
      <c r="B34" s="6">
        <v>0</v>
      </c>
      <c r="C34" s="6">
        <v>0</v>
      </c>
      <c r="D34" s="6">
        <f t="shared" si="0"/>
        <v>0</v>
      </c>
      <c r="E34" s="6">
        <v>0</v>
      </c>
      <c r="F34" s="6">
        <v>0</v>
      </c>
      <c r="G34" s="6">
        <f t="shared" si="1"/>
        <v>0</v>
      </c>
    </row>
    <row r="35" spans="1:7" x14ac:dyDescent="0.2">
      <c r="A35" s="35" t="s">
        <v>38</v>
      </c>
      <c r="B35" s="6">
        <v>0</v>
      </c>
      <c r="C35" s="6">
        <v>0</v>
      </c>
      <c r="D35" s="6">
        <f t="shared" si="0"/>
        <v>0</v>
      </c>
      <c r="E35" s="6">
        <v>0</v>
      </c>
      <c r="F35" s="6">
        <v>0</v>
      </c>
      <c r="G35" s="6">
        <f t="shared" si="1"/>
        <v>0</v>
      </c>
    </row>
    <row r="36" spans="1:7" x14ac:dyDescent="0.2">
      <c r="A36" s="35" t="s">
        <v>39</v>
      </c>
      <c r="B36" s="6">
        <v>0</v>
      </c>
      <c r="C36" s="6">
        <v>0</v>
      </c>
      <c r="D36" s="6">
        <f t="shared" si="0"/>
        <v>0</v>
      </c>
      <c r="E36" s="6">
        <v>0</v>
      </c>
      <c r="F36" s="6">
        <v>0</v>
      </c>
      <c r="G36" s="6">
        <f t="shared" si="1"/>
        <v>0</v>
      </c>
    </row>
    <row r="37" spans="1:7" x14ac:dyDescent="0.2">
      <c r="A37" s="35" t="s">
        <v>40</v>
      </c>
      <c r="B37" s="6">
        <v>0</v>
      </c>
      <c r="C37" s="6">
        <v>0</v>
      </c>
      <c r="D37" s="6">
        <f t="shared" si="0"/>
        <v>0</v>
      </c>
      <c r="E37" s="6">
        <v>0</v>
      </c>
      <c r="F37" s="6">
        <v>0</v>
      </c>
      <c r="G37" s="6">
        <f t="shared" si="1"/>
        <v>0</v>
      </c>
    </row>
    <row r="38" spans="1:7" x14ac:dyDescent="0.2">
      <c r="A38" s="35" t="s">
        <v>41</v>
      </c>
      <c r="B38" s="6">
        <v>0</v>
      </c>
      <c r="C38" s="6">
        <v>0</v>
      </c>
      <c r="D38" s="6">
        <f t="shared" si="0"/>
        <v>0</v>
      </c>
      <c r="E38" s="6">
        <v>0</v>
      </c>
      <c r="F38" s="6">
        <v>0</v>
      </c>
      <c r="G38" s="6">
        <f t="shared" si="1"/>
        <v>0</v>
      </c>
    </row>
    <row r="39" spans="1:7" x14ac:dyDescent="0.2">
      <c r="A39" s="35" t="s">
        <v>42</v>
      </c>
      <c r="B39" s="6">
        <v>0</v>
      </c>
      <c r="C39" s="6">
        <v>0</v>
      </c>
      <c r="D39" s="6">
        <f t="shared" si="0"/>
        <v>0</v>
      </c>
      <c r="E39" s="6">
        <v>0</v>
      </c>
      <c r="F39" s="6">
        <v>0</v>
      </c>
      <c r="G39" s="6">
        <f t="shared" si="1"/>
        <v>0</v>
      </c>
    </row>
    <row r="40" spans="1:7" x14ac:dyDescent="0.2">
      <c r="A40" s="35" t="s">
        <v>43</v>
      </c>
      <c r="B40" s="6">
        <v>0</v>
      </c>
      <c r="C40" s="6">
        <v>0</v>
      </c>
      <c r="D40" s="6">
        <f t="shared" si="0"/>
        <v>0</v>
      </c>
      <c r="E40" s="6">
        <v>0</v>
      </c>
      <c r="F40" s="6">
        <v>0</v>
      </c>
      <c r="G40" s="6">
        <f t="shared" si="1"/>
        <v>0</v>
      </c>
    </row>
    <row r="41" spans="1:7" x14ac:dyDescent="0.2">
      <c r="A41" s="35" t="s">
        <v>44</v>
      </c>
      <c r="B41" s="6">
        <v>0</v>
      </c>
      <c r="C41" s="6">
        <v>0</v>
      </c>
      <c r="D41" s="6">
        <f t="shared" si="0"/>
        <v>0</v>
      </c>
      <c r="E41" s="6">
        <v>0</v>
      </c>
      <c r="F41" s="6">
        <v>0</v>
      </c>
      <c r="G41" s="6">
        <f t="shared" si="1"/>
        <v>0</v>
      </c>
    </row>
    <row r="42" spans="1:7" x14ac:dyDescent="0.2">
      <c r="A42" s="35" t="s">
        <v>45</v>
      </c>
      <c r="B42" s="6">
        <v>0</v>
      </c>
      <c r="C42" s="6">
        <v>0</v>
      </c>
      <c r="D42" s="6">
        <f t="shared" si="0"/>
        <v>0</v>
      </c>
      <c r="E42" s="6">
        <v>0</v>
      </c>
      <c r="F42" s="6">
        <v>0</v>
      </c>
      <c r="G42" s="6">
        <f t="shared" si="1"/>
        <v>0</v>
      </c>
    </row>
    <row r="43" spans="1:7" x14ac:dyDescent="0.2">
      <c r="A43" s="38" t="s">
        <v>127</v>
      </c>
      <c r="B43" s="47">
        <f>SUM(B44:B52)</f>
        <v>20000</v>
      </c>
      <c r="C43" s="47">
        <f>SUM(C44:C52)</f>
        <v>150000</v>
      </c>
      <c r="D43" s="47">
        <f t="shared" si="0"/>
        <v>170000</v>
      </c>
      <c r="E43" s="47">
        <f>SUM(E44:E52)</f>
        <v>132423.44999999998</v>
      </c>
      <c r="F43" s="47">
        <f>SUM(F44:F52)</f>
        <v>132423.44999999998</v>
      </c>
      <c r="G43" s="47">
        <f t="shared" si="1"/>
        <v>37576.550000000017</v>
      </c>
    </row>
    <row r="44" spans="1:7" x14ac:dyDescent="0.2">
      <c r="A44" s="35" t="s">
        <v>46</v>
      </c>
      <c r="B44" s="6">
        <v>10000</v>
      </c>
      <c r="C44" s="6">
        <v>1000</v>
      </c>
      <c r="D44" s="6">
        <f t="shared" si="0"/>
        <v>11000</v>
      </c>
      <c r="E44" s="6">
        <v>10351.9</v>
      </c>
      <c r="F44" s="6">
        <v>10351.9</v>
      </c>
      <c r="G44" s="6">
        <f t="shared" si="1"/>
        <v>648.10000000000036</v>
      </c>
    </row>
    <row r="45" spans="1:7" x14ac:dyDescent="0.2">
      <c r="A45" s="35" t="s">
        <v>47</v>
      </c>
      <c r="B45" s="6">
        <v>10000</v>
      </c>
      <c r="C45" s="6">
        <v>-1000</v>
      </c>
      <c r="D45" s="6">
        <f t="shared" si="0"/>
        <v>9000</v>
      </c>
      <c r="E45" s="6">
        <v>7131.9</v>
      </c>
      <c r="F45" s="6">
        <v>7131.9</v>
      </c>
      <c r="G45" s="6">
        <f t="shared" si="1"/>
        <v>1868.1000000000004</v>
      </c>
    </row>
    <row r="46" spans="1:7" x14ac:dyDescent="0.2">
      <c r="A46" s="35" t="s">
        <v>48</v>
      </c>
      <c r="B46" s="6">
        <v>0</v>
      </c>
      <c r="C46" s="6">
        <v>0</v>
      </c>
      <c r="D46" s="6">
        <f t="shared" si="0"/>
        <v>0</v>
      </c>
      <c r="E46" s="6">
        <v>0</v>
      </c>
      <c r="F46" s="6">
        <v>0</v>
      </c>
      <c r="G46" s="6">
        <f t="shared" si="1"/>
        <v>0</v>
      </c>
    </row>
    <row r="47" spans="1:7" x14ac:dyDescent="0.2">
      <c r="A47" s="35" t="s">
        <v>49</v>
      </c>
      <c r="B47" s="6">
        <v>0</v>
      </c>
      <c r="C47" s="6">
        <v>0</v>
      </c>
      <c r="D47" s="6">
        <f t="shared" si="0"/>
        <v>0</v>
      </c>
      <c r="E47" s="6">
        <v>0</v>
      </c>
      <c r="F47" s="6">
        <v>0</v>
      </c>
      <c r="G47" s="6">
        <f t="shared" si="1"/>
        <v>0</v>
      </c>
    </row>
    <row r="48" spans="1:7" x14ac:dyDescent="0.2">
      <c r="A48" s="35" t="s">
        <v>50</v>
      </c>
      <c r="B48" s="6">
        <v>0</v>
      </c>
      <c r="C48" s="6">
        <v>0</v>
      </c>
      <c r="D48" s="6">
        <f t="shared" si="0"/>
        <v>0</v>
      </c>
      <c r="E48" s="6">
        <v>0</v>
      </c>
      <c r="F48" s="6">
        <v>0</v>
      </c>
      <c r="G48" s="6">
        <f t="shared" si="1"/>
        <v>0</v>
      </c>
    </row>
    <row r="49" spans="1:7" x14ac:dyDescent="0.2">
      <c r="A49" s="35" t="s">
        <v>51</v>
      </c>
      <c r="B49" s="6">
        <v>0</v>
      </c>
      <c r="C49" s="6">
        <v>150000</v>
      </c>
      <c r="D49" s="6">
        <f t="shared" si="0"/>
        <v>150000</v>
      </c>
      <c r="E49" s="6">
        <v>114939.65</v>
      </c>
      <c r="F49" s="6">
        <v>114939.65</v>
      </c>
      <c r="G49" s="6">
        <f t="shared" si="1"/>
        <v>35060.350000000006</v>
      </c>
    </row>
    <row r="50" spans="1:7" x14ac:dyDescent="0.2">
      <c r="A50" s="35" t="s">
        <v>52</v>
      </c>
      <c r="B50" s="6">
        <v>0</v>
      </c>
      <c r="C50" s="6">
        <v>0</v>
      </c>
      <c r="D50" s="6">
        <f t="shared" si="0"/>
        <v>0</v>
      </c>
      <c r="E50" s="6">
        <v>0</v>
      </c>
      <c r="F50" s="6">
        <v>0</v>
      </c>
      <c r="G50" s="6">
        <f t="shared" si="1"/>
        <v>0</v>
      </c>
    </row>
    <row r="51" spans="1:7" x14ac:dyDescent="0.2">
      <c r="A51" s="35" t="s">
        <v>53</v>
      </c>
      <c r="B51" s="6">
        <v>0</v>
      </c>
      <c r="C51" s="6">
        <v>0</v>
      </c>
      <c r="D51" s="6">
        <f t="shared" si="0"/>
        <v>0</v>
      </c>
      <c r="E51" s="6">
        <v>0</v>
      </c>
      <c r="F51" s="6">
        <v>0</v>
      </c>
      <c r="G51" s="6">
        <f t="shared" si="1"/>
        <v>0</v>
      </c>
    </row>
    <row r="52" spans="1:7" x14ac:dyDescent="0.2">
      <c r="A52" s="35" t="s">
        <v>54</v>
      </c>
      <c r="B52" s="6">
        <v>0</v>
      </c>
      <c r="C52" s="6">
        <v>0</v>
      </c>
      <c r="D52" s="6">
        <f t="shared" si="0"/>
        <v>0</v>
      </c>
      <c r="E52" s="6">
        <v>0</v>
      </c>
      <c r="F52" s="6">
        <v>0</v>
      </c>
      <c r="G52" s="6">
        <f t="shared" si="1"/>
        <v>0</v>
      </c>
    </row>
    <row r="53" spans="1:7" x14ac:dyDescent="0.2">
      <c r="A53" s="38" t="s">
        <v>55</v>
      </c>
      <c r="B53" s="47">
        <f>SUM(B54:B56)</f>
        <v>150000.07</v>
      </c>
      <c r="C53" s="47">
        <v>0</v>
      </c>
      <c r="D53" s="47">
        <f t="shared" si="0"/>
        <v>150000.07</v>
      </c>
      <c r="E53" s="47">
        <v>0</v>
      </c>
      <c r="F53" s="47">
        <v>0</v>
      </c>
      <c r="G53" s="47">
        <f t="shared" si="1"/>
        <v>150000.07</v>
      </c>
    </row>
    <row r="54" spans="1:7" x14ac:dyDescent="0.2">
      <c r="A54" s="35" t="s">
        <v>56</v>
      </c>
      <c r="B54" s="6">
        <v>0</v>
      </c>
      <c r="C54" s="6">
        <v>0</v>
      </c>
      <c r="D54" s="6">
        <f t="shared" si="0"/>
        <v>0</v>
      </c>
      <c r="E54" s="6">
        <v>0</v>
      </c>
      <c r="F54" s="6">
        <v>0</v>
      </c>
      <c r="G54" s="6">
        <f t="shared" si="1"/>
        <v>0</v>
      </c>
    </row>
    <row r="55" spans="1:7" x14ac:dyDescent="0.2">
      <c r="A55" s="35" t="s">
        <v>57</v>
      </c>
      <c r="B55" s="6">
        <v>150000.07</v>
      </c>
      <c r="C55" s="6">
        <v>0</v>
      </c>
      <c r="D55" s="6">
        <f t="shared" si="0"/>
        <v>150000.07</v>
      </c>
      <c r="E55" s="6">
        <v>0</v>
      </c>
      <c r="F55" s="6">
        <v>0</v>
      </c>
      <c r="G55" s="6">
        <f t="shared" si="1"/>
        <v>150000.07</v>
      </c>
    </row>
    <row r="56" spans="1:7" x14ac:dyDescent="0.2">
      <c r="A56" s="35" t="s">
        <v>58</v>
      </c>
      <c r="B56" s="6">
        <v>0</v>
      </c>
      <c r="C56" s="6">
        <v>0</v>
      </c>
      <c r="D56" s="6">
        <f t="shared" si="0"/>
        <v>0</v>
      </c>
      <c r="E56" s="6">
        <v>0</v>
      </c>
      <c r="F56" s="6">
        <v>0</v>
      </c>
      <c r="G56" s="6">
        <f t="shared" si="1"/>
        <v>0</v>
      </c>
    </row>
    <row r="57" spans="1:7" x14ac:dyDescent="0.2">
      <c r="A57" s="38" t="s">
        <v>123</v>
      </c>
      <c r="B57" s="47">
        <v>0</v>
      </c>
      <c r="C57" s="47">
        <v>0</v>
      </c>
      <c r="D57" s="47">
        <f t="shared" si="0"/>
        <v>0</v>
      </c>
      <c r="E57" s="47">
        <v>0</v>
      </c>
      <c r="F57" s="47">
        <v>0</v>
      </c>
      <c r="G57" s="47">
        <f t="shared" si="1"/>
        <v>0</v>
      </c>
    </row>
    <row r="58" spans="1:7" x14ac:dyDescent="0.2">
      <c r="A58" s="35" t="s">
        <v>59</v>
      </c>
      <c r="B58" s="6">
        <v>0</v>
      </c>
      <c r="C58" s="6">
        <v>0</v>
      </c>
      <c r="D58" s="6">
        <f t="shared" si="0"/>
        <v>0</v>
      </c>
      <c r="E58" s="6">
        <v>0</v>
      </c>
      <c r="F58" s="6">
        <v>0</v>
      </c>
      <c r="G58" s="6">
        <f t="shared" si="1"/>
        <v>0</v>
      </c>
    </row>
    <row r="59" spans="1:7" x14ac:dyDescent="0.2">
      <c r="A59" s="35" t="s">
        <v>60</v>
      </c>
      <c r="B59" s="6">
        <v>0</v>
      </c>
      <c r="C59" s="6">
        <v>0</v>
      </c>
      <c r="D59" s="6">
        <f t="shared" si="0"/>
        <v>0</v>
      </c>
      <c r="E59" s="6">
        <v>0</v>
      </c>
      <c r="F59" s="6">
        <v>0</v>
      </c>
      <c r="G59" s="6">
        <f t="shared" si="1"/>
        <v>0</v>
      </c>
    </row>
    <row r="60" spans="1:7" x14ac:dyDescent="0.2">
      <c r="A60" s="35" t="s">
        <v>61</v>
      </c>
      <c r="B60" s="6">
        <v>0</v>
      </c>
      <c r="C60" s="6">
        <v>0</v>
      </c>
      <c r="D60" s="6">
        <f t="shared" si="0"/>
        <v>0</v>
      </c>
      <c r="E60" s="6">
        <v>0</v>
      </c>
      <c r="F60" s="6">
        <v>0</v>
      </c>
      <c r="G60" s="6">
        <f t="shared" si="1"/>
        <v>0</v>
      </c>
    </row>
    <row r="61" spans="1:7" x14ac:dyDescent="0.2">
      <c r="A61" s="35" t="s">
        <v>62</v>
      </c>
      <c r="B61" s="6">
        <v>0</v>
      </c>
      <c r="C61" s="6">
        <v>0</v>
      </c>
      <c r="D61" s="6">
        <f t="shared" si="0"/>
        <v>0</v>
      </c>
      <c r="E61" s="6">
        <v>0</v>
      </c>
      <c r="F61" s="6">
        <v>0</v>
      </c>
      <c r="G61" s="6">
        <f t="shared" si="1"/>
        <v>0</v>
      </c>
    </row>
    <row r="62" spans="1:7" x14ac:dyDescent="0.2">
      <c r="A62" s="35" t="s">
        <v>63</v>
      </c>
      <c r="B62" s="6">
        <v>0</v>
      </c>
      <c r="C62" s="6">
        <v>0</v>
      </c>
      <c r="D62" s="6">
        <f t="shared" si="0"/>
        <v>0</v>
      </c>
      <c r="E62" s="6">
        <v>0</v>
      </c>
      <c r="F62" s="6">
        <v>0</v>
      </c>
      <c r="G62" s="6">
        <f t="shared" si="1"/>
        <v>0</v>
      </c>
    </row>
    <row r="63" spans="1:7" x14ac:dyDescent="0.2">
      <c r="A63" s="35" t="s">
        <v>64</v>
      </c>
      <c r="B63" s="6">
        <v>0</v>
      </c>
      <c r="C63" s="6">
        <v>0</v>
      </c>
      <c r="D63" s="6">
        <f t="shared" si="0"/>
        <v>0</v>
      </c>
      <c r="E63" s="6">
        <v>0</v>
      </c>
      <c r="F63" s="6">
        <v>0</v>
      </c>
      <c r="G63" s="6">
        <f t="shared" si="1"/>
        <v>0</v>
      </c>
    </row>
    <row r="64" spans="1:7" x14ac:dyDescent="0.2">
      <c r="A64" s="35" t="s">
        <v>65</v>
      </c>
      <c r="B64" s="6">
        <v>0</v>
      </c>
      <c r="C64" s="6">
        <v>0</v>
      </c>
      <c r="D64" s="6">
        <f t="shared" si="0"/>
        <v>0</v>
      </c>
      <c r="E64" s="6">
        <v>0</v>
      </c>
      <c r="F64" s="6">
        <v>0</v>
      </c>
      <c r="G64" s="6">
        <f t="shared" si="1"/>
        <v>0</v>
      </c>
    </row>
    <row r="65" spans="1:7" x14ac:dyDescent="0.2">
      <c r="A65" s="38" t="s">
        <v>124</v>
      </c>
      <c r="B65" s="47">
        <v>0</v>
      </c>
      <c r="C65" s="47">
        <v>0</v>
      </c>
      <c r="D65" s="47">
        <f t="shared" si="0"/>
        <v>0</v>
      </c>
      <c r="E65" s="47">
        <v>0</v>
      </c>
      <c r="F65" s="47">
        <v>0</v>
      </c>
      <c r="G65" s="47">
        <f t="shared" si="1"/>
        <v>0</v>
      </c>
    </row>
    <row r="66" spans="1:7" x14ac:dyDescent="0.2">
      <c r="A66" s="35" t="s">
        <v>66</v>
      </c>
      <c r="B66" s="6">
        <v>0</v>
      </c>
      <c r="C66" s="6">
        <v>0</v>
      </c>
      <c r="D66" s="6">
        <f t="shared" si="0"/>
        <v>0</v>
      </c>
      <c r="E66" s="6">
        <v>0</v>
      </c>
      <c r="F66" s="6">
        <v>0</v>
      </c>
      <c r="G66" s="6">
        <f t="shared" si="1"/>
        <v>0</v>
      </c>
    </row>
    <row r="67" spans="1:7" x14ac:dyDescent="0.2">
      <c r="A67" s="35" t="s">
        <v>67</v>
      </c>
      <c r="B67" s="6">
        <v>0</v>
      </c>
      <c r="C67" s="6">
        <v>0</v>
      </c>
      <c r="D67" s="6">
        <f t="shared" si="0"/>
        <v>0</v>
      </c>
      <c r="E67" s="6">
        <v>0</v>
      </c>
      <c r="F67" s="6">
        <v>0</v>
      </c>
      <c r="G67" s="6">
        <f t="shared" si="1"/>
        <v>0</v>
      </c>
    </row>
    <row r="68" spans="1:7" x14ac:dyDescent="0.2">
      <c r="A68" s="35" t="s">
        <v>68</v>
      </c>
      <c r="B68" s="6">
        <v>0</v>
      </c>
      <c r="C68" s="6">
        <v>0</v>
      </c>
      <c r="D68" s="6">
        <f t="shared" si="0"/>
        <v>0</v>
      </c>
      <c r="E68" s="6">
        <v>0</v>
      </c>
      <c r="F68" s="6">
        <v>0</v>
      </c>
      <c r="G68" s="6">
        <f t="shared" si="1"/>
        <v>0</v>
      </c>
    </row>
    <row r="69" spans="1:7" x14ac:dyDescent="0.2">
      <c r="A69" s="38" t="s">
        <v>69</v>
      </c>
      <c r="B69" s="47">
        <f>SUM(B70:B76)</f>
        <v>886946.73</v>
      </c>
      <c r="C69" s="47">
        <v>0</v>
      </c>
      <c r="D69" s="47">
        <f t="shared" si="0"/>
        <v>886946.73</v>
      </c>
      <c r="E69" s="47">
        <v>0</v>
      </c>
      <c r="F69" s="47">
        <v>0</v>
      </c>
      <c r="G69" s="47">
        <f t="shared" si="1"/>
        <v>886946.73</v>
      </c>
    </row>
    <row r="70" spans="1:7" x14ac:dyDescent="0.2">
      <c r="A70" s="35" t="s">
        <v>70</v>
      </c>
      <c r="B70" s="6">
        <v>0</v>
      </c>
      <c r="C70" s="6">
        <v>0</v>
      </c>
      <c r="D70" s="6">
        <f t="shared" si="0"/>
        <v>0</v>
      </c>
      <c r="E70" s="6">
        <v>0</v>
      </c>
      <c r="F70" s="6">
        <v>0</v>
      </c>
      <c r="G70" s="6">
        <f t="shared" si="1"/>
        <v>0</v>
      </c>
    </row>
    <row r="71" spans="1:7" x14ac:dyDescent="0.2">
      <c r="A71" s="35" t="s">
        <v>71</v>
      </c>
      <c r="B71" s="6">
        <v>0</v>
      </c>
      <c r="C71" s="6">
        <v>0</v>
      </c>
      <c r="D71" s="6">
        <f t="shared" ref="D71:D76" si="2">B71+C71</f>
        <v>0</v>
      </c>
      <c r="E71" s="6">
        <v>0</v>
      </c>
      <c r="F71" s="6">
        <v>0</v>
      </c>
      <c r="G71" s="6">
        <f t="shared" ref="G71:G76" si="3">D71-E71</f>
        <v>0</v>
      </c>
    </row>
    <row r="72" spans="1:7" x14ac:dyDescent="0.2">
      <c r="A72" s="35" t="s">
        <v>72</v>
      </c>
      <c r="B72" s="6">
        <v>0</v>
      </c>
      <c r="C72" s="6">
        <v>0</v>
      </c>
      <c r="D72" s="6">
        <f t="shared" si="2"/>
        <v>0</v>
      </c>
      <c r="E72" s="6">
        <v>0</v>
      </c>
      <c r="F72" s="6">
        <v>0</v>
      </c>
      <c r="G72" s="6">
        <f t="shared" si="3"/>
        <v>0</v>
      </c>
    </row>
    <row r="73" spans="1:7" x14ac:dyDescent="0.2">
      <c r="A73" s="35" t="s">
        <v>73</v>
      </c>
      <c r="B73" s="6">
        <v>0</v>
      </c>
      <c r="C73" s="6">
        <v>0</v>
      </c>
      <c r="D73" s="6">
        <f t="shared" si="2"/>
        <v>0</v>
      </c>
      <c r="E73" s="6">
        <v>0</v>
      </c>
      <c r="F73" s="6">
        <v>0</v>
      </c>
      <c r="G73" s="6">
        <f t="shared" si="3"/>
        <v>0</v>
      </c>
    </row>
    <row r="74" spans="1:7" x14ac:dyDescent="0.2">
      <c r="A74" s="35" t="s">
        <v>74</v>
      </c>
      <c r="B74" s="6">
        <v>0</v>
      </c>
      <c r="C74" s="6">
        <v>0</v>
      </c>
      <c r="D74" s="6">
        <f t="shared" si="2"/>
        <v>0</v>
      </c>
      <c r="E74" s="6">
        <v>0</v>
      </c>
      <c r="F74" s="6">
        <v>0</v>
      </c>
      <c r="G74" s="6">
        <f t="shared" si="3"/>
        <v>0</v>
      </c>
    </row>
    <row r="75" spans="1:7" x14ac:dyDescent="0.2">
      <c r="A75" s="35" t="s">
        <v>75</v>
      </c>
      <c r="B75" s="6">
        <v>0</v>
      </c>
      <c r="C75" s="6">
        <v>0</v>
      </c>
      <c r="D75" s="6">
        <f t="shared" si="2"/>
        <v>0</v>
      </c>
      <c r="E75" s="6">
        <v>0</v>
      </c>
      <c r="F75" s="6">
        <v>0</v>
      </c>
      <c r="G75" s="6">
        <f t="shared" si="3"/>
        <v>0</v>
      </c>
    </row>
    <row r="76" spans="1:7" x14ac:dyDescent="0.2">
      <c r="A76" s="36" t="s">
        <v>76</v>
      </c>
      <c r="B76" s="7">
        <v>886946.73</v>
      </c>
      <c r="C76" s="7">
        <v>0</v>
      </c>
      <c r="D76" s="6">
        <f t="shared" si="2"/>
        <v>886946.73</v>
      </c>
      <c r="E76" s="6">
        <v>0</v>
      </c>
      <c r="F76" s="6">
        <v>0</v>
      </c>
      <c r="G76" s="6">
        <f t="shared" si="3"/>
        <v>886946.73</v>
      </c>
    </row>
    <row r="77" spans="1:7" x14ac:dyDescent="0.2">
      <c r="A77" s="37" t="s">
        <v>77</v>
      </c>
      <c r="B77" s="8">
        <f>B69+B57+B53+B43+B33+B23+B13+B5</f>
        <v>7998600.1600000001</v>
      </c>
      <c r="C77" s="8">
        <f>C69+C57+C53+C43+C33+C23+C13+C5</f>
        <v>5.8207660913467407E-11</v>
      </c>
      <c r="D77" s="9">
        <f>D69+D57+D53+D43+D33+D23+D13+D5</f>
        <v>7998600.1600000001</v>
      </c>
      <c r="E77" s="9">
        <f>E69+E57+E53+E43+E33+E23+E13+E5</f>
        <v>1651365.73</v>
      </c>
      <c r="F77" s="9">
        <f>F69+F57+F53+F43+F33+F23+F13+F5</f>
        <v>1651365.73</v>
      </c>
      <c r="G77" s="9">
        <f>G69+G57+G53+G43+G33+G23+G13+G5</f>
        <v>6347234.4300000016</v>
      </c>
    </row>
    <row r="78" spans="1:7" ht="12.75" x14ac:dyDescent="0.2">
      <c r="A78" s="53" t="s">
        <v>135</v>
      </c>
      <c r="B78" s="54"/>
      <c r="C78" s="54"/>
      <c r="D78" s="54"/>
      <c r="E78" s="54"/>
      <c r="F78" s="54"/>
      <c r="G78" s="54"/>
    </row>
    <row r="79" spans="1:7" x14ac:dyDescent="0.2">
      <c r="A79" s="55"/>
      <c r="B79" s="55"/>
      <c r="C79" s="55"/>
      <c r="D79" s="55"/>
      <c r="E79" s="55"/>
      <c r="F79" s="56"/>
      <c r="G79" s="56"/>
    </row>
    <row r="80" spans="1:7" x14ac:dyDescent="0.2">
      <c r="A80" s="55"/>
      <c r="B80" s="55"/>
      <c r="C80" s="55"/>
      <c r="D80" s="55"/>
      <c r="E80" s="55"/>
      <c r="F80" s="56"/>
      <c r="G80" s="56"/>
    </row>
    <row r="81" spans="1:7" x14ac:dyDescent="0.2">
      <c r="A81" s="55"/>
      <c r="B81" s="55"/>
      <c r="C81" s="55"/>
      <c r="D81" s="55"/>
      <c r="E81" s="55"/>
      <c r="F81" s="56"/>
      <c r="G81" s="56"/>
    </row>
    <row r="82" spans="1:7" ht="12.75" x14ac:dyDescent="0.2">
      <c r="A82" s="57" t="s">
        <v>136</v>
      </c>
      <c r="B82" s="57"/>
      <c r="C82" s="57"/>
      <c r="D82" s="54"/>
      <c r="E82" s="54"/>
      <c r="F82" s="58" t="s">
        <v>137</v>
      </c>
      <c r="G82" s="58"/>
    </row>
    <row r="83" spans="1:7" ht="12.75" x14ac:dyDescent="0.2">
      <c r="A83" s="59" t="s">
        <v>138</v>
      </c>
      <c r="B83" s="59"/>
      <c r="C83" s="59"/>
      <c r="D83" s="54"/>
      <c r="E83" s="54"/>
      <c r="F83" s="60" t="s">
        <v>139</v>
      </c>
      <c r="G83" s="60"/>
    </row>
    <row r="84" spans="1:7" ht="12.75" x14ac:dyDescent="0.2">
      <c r="A84" s="59"/>
      <c r="B84" s="59"/>
      <c r="C84" s="59"/>
      <c r="D84" s="54"/>
      <c r="E84" s="54"/>
      <c r="F84" s="60"/>
      <c r="G84" s="60"/>
    </row>
  </sheetData>
  <sheetProtection formatCells="0" formatColumns="0" formatRows="0" autoFilter="0"/>
  <mergeCells count="6">
    <mergeCell ref="A1:G1"/>
    <mergeCell ref="G2:G3"/>
    <mergeCell ref="A82:C82"/>
    <mergeCell ref="F82:G82"/>
    <mergeCell ref="A83:C84"/>
    <mergeCell ref="F83:G84"/>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3"/>
  <sheetViews>
    <sheetView showGridLines="0" workbookViewId="0">
      <selection activeCell="A17" sqref="A17:G23"/>
    </sheetView>
  </sheetViews>
  <sheetFormatPr baseColWidth="10" defaultColWidth="12" defaultRowHeight="11.25" x14ac:dyDescent="0.2"/>
  <cols>
    <col min="1" max="1" width="47.6640625" style="1" customWidth="1"/>
    <col min="2" max="7" width="18.33203125" style="1" customWidth="1"/>
    <col min="8" max="16384" width="12" style="1"/>
  </cols>
  <sheetData>
    <row r="1" spans="1:7" ht="45" customHeight="1" x14ac:dyDescent="0.2">
      <c r="A1" s="39" t="s">
        <v>129</v>
      </c>
      <c r="B1" s="40"/>
      <c r="C1" s="40"/>
      <c r="D1" s="40"/>
      <c r="E1" s="40"/>
      <c r="F1" s="40"/>
      <c r="G1" s="41"/>
    </row>
    <row r="2" spans="1:7" x14ac:dyDescent="0.2">
      <c r="A2" s="21"/>
      <c r="B2" s="24" t="s">
        <v>0</v>
      </c>
      <c r="C2" s="25"/>
      <c r="D2" s="25"/>
      <c r="E2" s="25"/>
      <c r="F2" s="26"/>
      <c r="G2" s="42" t="s">
        <v>7</v>
      </c>
    </row>
    <row r="3" spans="1:7" ht="24.95" customHeight="1" x14ac:dyDescent="0.2">
      <c r="A3" s="22" t="s">
        <v>1</v>
      </c>
      <c r="B3" s="3" t="s">
        <v>2</v>
      </c>
      <c r="C3" s="3" t="s">
        <v>3</v>
      </c>
      <c r="D3" s="3" t="s">
        <v>4</v>
      </c>
      <c r="E3" s="3" t="s">
        <v>5</v>
      </c>
      <c r="F3" s="3" t="s">
        <v>6</v>
      </c>
      <c r="G3" s="43"/>
    </row>
    <row r="4" spans="1:7" x14ac:dyDescent="0.2">
      <c r="A4" s="23"/>
      <c r="B4" s="4">
        <v>1</v>
      </c>
      <c r="C4" s="4">
        <v>2</v>
      </c>
      <c r="D4" s="4" t="s">
        <v>8</v>
      </c>
      <c r="E4" s="4">
        <v>4</v>
      </c>
      <c r="F4" s="4">
        <v>5</v>
      </c>
      <c r="G4" s="4" t="s">
        <v>9</v>
      </c>
    </row>
    <row r="5" spans="1:7" x14ac:dyDescent="0.2">
      <c r="A5" s="32"/>
      <c r="B5" s="52"/>
      <c r="C5" s="52"/>
      <c r="D5" s="52"/>
      <c r="E5" s="52"/>
      <c r="F5" s="52"/>
      <c r="G5" s="52"/>
    </row>
    <row r="6" spans="1:7" x14ac:dyDescent="0.2">
      <c r="A6" s="32" t="s">
        <v>78</v>
      </c>
      <c r="B6" s="49">
        <f>7998600.16-20000</f>
        <v>7978600.1600000001</v>
      </c>
      <c r="C6" s="49">
        <v>-150000</v>
      </c>
      <c r="D6" s="49">
        <f>B6+C6</f>
        <v>7828600.1600000001</v>
      </c>
      <c r="E6" s="49">
        <v>1518942.28</v>
      </c>
      <c r="F6" s="49">
        <v>1518942.28</v>
      </c>
      <c r="G6" s="49">
        <f>D6-E6</f>
        <v>6309657.8799999999</v>
      </c>
    </row>
    <row r="7" spans="1:7" x14ac:dyDescent="0.2">
      <c r="A7" s="32"/>
      <c r="B7" s="48"/>
      <c r="C7" s="48"/>
      <c r="D7" s="48"/>
      <c r="E7" s="48"/>
      <c r="F7" s="48"/>
      <c r="G7" s="48"/>
    </row>
    <row r="8" spans="1:7" x14ac:dyDescent="0.2">
      <c r="A8" s="32" t="s">
        <v>79</v>
      </c>
      <c r="B8" s="48">
        <v>20000</v>
      </c>
      <c r="C8" s="48">
        <v>150000</v>
      </c>
      <c r="D8" s="48">
        <f>B8+C8</f>
        <v>170000</v>
      </c>
      <c r="E8" s="48">
        <v>132423.44999999998</v>
      </c>
      <c r="F8" s="48">
        <v>132423.44999999998</v>
      </c>
      <c r="G8" s="48">
        <f>D8-E8</f>
        <v>37576.550000000017</v>
      </c>
    </row>
    <row r="9" spans="1:7" x14ac:dyDescent="0.2">
      <c r="A9" s="32"/>
      <c r="B9" s="48"/>
      <c r="C9" s="48"/>
      <c r="D9" s="48"/>
      <c r="E9" s="48"/>
      <c r="F9" s="48"/>
      <c r="G9" s="48"/>
    </row>
    <row r="10" spans="1:7" x14ac:dyDescent="0.2">
      <c r="A10" s="32" t="s">
        <v>80</v>
      </c>
      <c r="B10" s="48">
        <v>0</v>
      </c>
      <c r="C10" s="48">
        <v>0</v>
      </c>
      <c r="D10" s="48">
        <v>0</v>
      </c>
      <c r="E10" s="48">
        <v>0</v>
      </c>
      <c r="F10" s="48">
        <v>0</v>
      </c>
      <c r="G10" s="48">
        <v>0</v>
      </c>
    </row>
    <row r="11" spans="1:7" x14ac:dyDescent="0.2">
      <c r="A11" s="32"/>
      <c r="B11" s="48"/>
      <c r="C11" s="48"/>
      <c r="D11" s="48"/>
      <c r="E11" s="48"/>
      <c r="F11" s="48"/>
      <c r="G11" s="48"/>
    </row>
    <row r="12" spans="1:7" x14ac:dyDescent="0.2">
      <c r="A12" s="32" t="s">
        <v>41</v>
      </c>
      <c r="B12" s="48">
        <v>0</v>
      </c>
      <c r="C12" s="48">
        <v>0</v>
      </c>
      <c r="D12" s="48">
        <v>0</v>
      </c>
      <c r="E12" s="48">
        <v>0</v>
      </c>
      <c r="F12" s="48">
        <v>0</v>
      </c>
      <c r="G12" s="48">
        <v>0</v>
      </c>
    </row>
    <row r="13" spans="1:7" x14ac:dyDescent="0.2">
      <c r="A13" s="32"/>
      <c r="B13" s="48"/>
      <c r="C13" s="48"/>
      <c r="D13" s="48"/>
      <c r="E13" s="48"/>
      <c r="F13" s="48"/>
      <c r="G13" s="48"/>
    </row>
    <row r="14" spans="1:7" x14ac:dyDescent="0.2">
      <c r="A14" s="32" t="s">
        <v>66</v>
      </c>
      <c r="B14" s="48">
        <v>0</v>
      </c>
      <c r="C14" s="48">
        <v>0</v>
      </c>
      <c r="D14" s="48">
        <v>0</v>
      </c>
      <c r="E14" s="48">
        <v>0</v>
      </c>
      <c r="F14" s="48">
        <v>0</v>
      </c>
      <c r="G14" s="48">
        <v>0</v>
      </c>
    </row>
    <row r="15" spans="1:7" x14ac:dyDescent="0.2">
      <c r="A15" s="33"/>
      <c r="B15" s="50"/>
      <c r="C15" s="50"/>
      <c r="D15" s="50"/>
      <c r="E15" s="50"/>
      <c r="F15" s="50"/>
      <c r="G15" s="50"/>
    </row>
    <row r="16" spans="1:7" x14ac:dyDescent="0.2">
      <c r="A16" s="34" t="s">
        <v>77</v>
      </c>
      <c r="B16" s="51">
        <f>B6+B8+B10+B12+B14</f>
        <v>7998600.1600000001</v>
      </c>
      <c r="C16" s="51">
        <f t="shared" ref="C16:G16" si="0">C6+C8+C10+C12+C14</f>
        <v>0</v>
      </c>
      <c r="D16" s="51">
        <f t="shared" si="0"/>
        <v>7998600.1600000001</v>
      </c>
      <c r="E16" s="51">
        <f t="shared" si="0"/>
        <v>1651365.73</v>
      </c>
      <c r="F16" s="51">
        <f t="shared" si="0"/>
        <v>1651365.73</v>
      </c>
      <c r="G16" s="51">
        <f t="shared" si="0"/>
        <v>6347234.4299999997</v>
      </c>
    </row>
    <row r="17" spans="1:7" ht="12.75" x14ac:dyDescent="0.2">
      <c r="A17" s="53" t="s">
        <v>135</v>
      </c>
      <c r="B17" s="54"/>
      <c r="C17" s="54"/>
      <c r="D17" s="54"/>
      <c r="E17" s="54"/>
      <c r="F17" s="54"/>
      <c r="G17" s="54"/>
    </row>
    <row r="18" spans="1:7" x14ac:dyDescent="0.2">
      <c r="A18" s="55"/>
      <c r="B18" s="55"/>
      <c r="C18" s="55"/>
      <c r="D18" s="55"/>
      <c r="E18" s="55"/>
      <c r="F18" s="56"/>
      <c r="G18" s="56"/>
    </row>
    <row r="19" spans="1:7" x14ac:dyDescent="0.2">
      <c r="A19" s="55"/>
      <c r="B19" s="55"/>
      <c r="C19" s="55"/>
      <c r="D19" s="55"/>
      <c r="E19" s="55"/>
      <c r="F19" s="56"/>
      <c r="G19" s="56"/>
    </row>
    <row r="20" spans="1:7" x14ac:dyDescent="0.2">
      <c r="A20" s="55"/>
      <c r="B20" s="55"/>
      <c r="C20" s="55"/>
      <c r="D20" s="55"/>
      <c r="E20" s="55"/>
      <c r="F20" s="56"/>
      <c r="G20" s="56"/>
    </row>
    <row r="21" spans="1:7" ht="12.75" x14ac:dyDescent="0.2">
      <c r="A21" s="57" t="s">
        <v>136</v>
      </c>
      <c r="B21" s="57"/>
      <c r="C21" s="57"/>
      <c r="D21" s="54"/>
      <c r="E21" s="54"/>
      <c r="F21" s="58" t="s">
        <v>137</v>
      </c>
      <c r="G21" s="58"/>
    </row>
    <row r="22" spans="1:7" ht="12.75" x14ac:dyDescent="0.2">
      <c r="A22" s="59" t="s">
        <v>138</v>
      </c>
      <c r="B22" s="59"/>
      <c r="C22" s="59"/>
      <c r="D22" s="54"/>
      <c r="E22" s="54"/>
      <c r="F22" s="60" t="s">
        <v>139</v>
      </c>
      <c r="G22" s="60"/>
    </row>
    <row r="23" spans="1:7" ht="12.75" x14ac:dyDescent="0.2">
      <c r="A23" s="59"/>
      <c r="B23" s="59"/>
      <c r="C23" s="59"/>
      <c r="D23" s="54"/>
      <c r="E23" s="54"/>
      <c r="F23" s="60"/>
      <c r="G23" s="60"/>
    </row>
  </sheetData>
  <sheetProtection formatCells="0" formatColumns="0" formatRows="0" autoFilter="0"/>
  <mergeCells count="6">
    <mergeCell ref="G2:G3"/>
    <mergeCell ref="A1:G1"/>
    <mergeCell ref="A21:C21"/>
    <mergeCell ref="F21:G21"/>
    <mergeCell ref="A22:C23"/>
    <mergeCell ref="F22:G23"/>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9"/>
  <sheetViews>
    <sheetView showGridLines="0" topLeftCell="A40" workbookViewId="0">
      <selection activeCell="A53" sqref="A53:G59"/>
    </sheetView>
  </sheetViews>
  <sheetFormatPr baseColWidth="10" defaultColWidth="12" defaultRowHeight="11.25" x14ac:dyDescent="0.2"/>
  <cols>
    <col min="1" max="1" width="60.83203125" style="1" customWidth="1"/>
    <col min="2" max="7" width="18.33203125" style="1" customWidth="1"/>
    <col min="8" max="16384" width="12" style="1"/>
  </cols>
  <sheetData>
    <row r="1" spans="1:7" ht="45" customHeight="1" x14ac:dyDescent="0.2">
      <c r="A1" s="39" t="s">
        <v>130</v>
      </c>
      <c r="B1" s="40"/>
      <c r="C1" s="40"/>
      <c r="D1" s="40"/>
      <c r="E1" s="40"/>
      <c r="F1" s="40"/>
      <c r="G1" s="41"/>
    </row>
    <row r="2" spans="1:7" x14ac:dyDescent="0.2">
      <c r="A2" s="11"/>
      <c r="B2" s="11"/>
      <c r="C2" s="11"/>
      <c r="D2" s="11"/>
      <c r="E2" s="11"/>
      <c r="F2" s="11"/>
      <c r="G2" s="11"/>
    </row>
    <row r="3" spans="1:7" x14ac:dyDescent="0.2">
      <c r="A3" s="21"/>
      <c r="B3" s="24" t="s">
        <v>0</v>
      </c>
      <c r="C3" s="25"/>
      <c r="D3" s="25"/>
      <c r="E3" s="25"/>
      <c r="F3" s="26"/>
      <c r="G3" s="42" t="s">
        <v>7</v>
      </c>
    </row>
    <row r="4" spans="1:7" ht="24.95" customHeight="1" x14ac:dyDescent="0.2">
      <c r="A4" s="22" t="s">
        <v>1</v>
      </c>
      <c r="B4" s="3" t="s">
        <v>2</v>
      </c>
      <c r="C4" s="3" t="s">
        <v>3</v>
      </c>
      <c r="D4" s="3" t="s">
        <v>4</v>
      </c>
      <c r="E4" s="3" t="s">
        <v>5</v>
      </c>
      <c r="F4" s="3" t="s">
        <v>6</v>
      </c>
      <c r="G4" s="43"/>
    </row>
    <row r="5" spans="1:7" x14ac:dyDescent="0.2">
      <c r="A5" s="23"/>
      <c r="B5" s="4">
        <v>1</v>
      </c>
      <c r="C5" s="4">
        <v>2</v>
      </c>
      <c r="D5" s="4" t="s">
        <v>8</v>
      </c>
      <c r="E5" s="4">
        <v>4</v>
      </c>
      <c r="F5" s="4">
        <v>5</v>
      </c>
      <c r="G5" s="4" t="s">
        <v>9</v>
      </c>
    </row>
    <row r="6" spans="1:7" x14ac:dyDescent="0.2">
      <c r="A6" s="10"/>
      <c r="B6" s="16"/>
      <c r="C6" s="16"/>
      <c r="D6" s="16"/>
      <c r="E6" s="16"/>
      <c r="F6" s="16"/>
      <c r="G6" s="16"/>
    </row>
    <row r="7" spans="1:7" x14ac:dyDescent="0.2">
      <c r="A7" s="28" t="s">
        <v>131</v>
      </c>
      <c r="B7" s="6">
        <v>7998600.1600000001</v>
      </c>
      <c r="C7" s="6">
        <v>5.8207660913467407E-11</v>
      </c>
      <c r="D7" s="6">
        <v>7998600.1600000001</v>
      </c>
      <c r="E7" s="6">
        <v>1651365.73</v>
      </c>
      <c r="F7" s="6">
        <v>1651365.73</v>
      </c>
      <c r="G7" s="6">
        <v>6347234.4300000016</v>
      </c>
    </row>
    <row r="8" spans="1:7" x14ac:dyDescent="0.2">
      <c r="A8" s="28"/>
      <c r="B8" s="6"/>
      <c r="C8" s="6"/>
      <c r="D8" s="6"/>
      <c r="E8" s="6"/>
      <c r="F8" s="6"/>
      <c r="G8" s="6"/>
    </row>
    <row r="9" spans="1:7" x14ac:dyDescent="0.2">
      <c r="A9" s="28"/>
      <c r="B9" s="6"/>
      <c r="C9" s="6"/>
      <c r="D9" s="6"/>
      <c r="E9" s="6"/>
      <c r="F9" s="6"/>
      <c r="G9" s="6"/>
    </row>
    <row r="10" spans="1:7" x14ac:dyDescent="0.2">
      <c r="A10" s="28"/>
      <c r="B10" s="6"/>
      <c r="C10" s="6"/>
      <c r="D10" s="6"/>
      <c r="E10" s="6"/>
      <c r="F10" s="6"/>
      <c r="G10" s="6"/>
    </row>
    <row r="11" spans="1:7" x14ac:dyDescent="0.2">
      <c r="A11" s="28"/>
      <c r="B11" s="6"/>
      <c r="C11" s="6"/>
      <c r="D11" s="6"/>
      <c r="E11" s="6"/>
      <c r="F11" s="6"/>
      <c r="G11" s="6"/>
    </row>
    <row r="12" spans="1:7" x14ac:dyDescent="0.2">
      <c r="A12" s="28"/>
      <c r="B12" s="6"/>
      <c r="C12" s="6"/>
      <c r="D12" s="6"/>
      <c r="E12" s="6"/>
      <c r="F12" s="6"/>
      <c r="G12" s="6"/>
    </row>
    <row r="13" spans="1:7" x14ac:dyDescent="0.2">
      <c r="A13" s="28"/>
      <c r="B13" s="6"/>
      <c r="C13" s="6"/>
      <c r="D13" s="6"/>
      <c r="E13" s="6"/>
      <c r="F13" s="6"/>
      <c r="G13" s="6"/>
    </row>
    <row r="14" spans="1:7" x14ac:dyDescent="0.2">
      <c r="A14" s="28"/>
      <c r="B14" s="6"/>
      <c r="C14" s="6"/>
      <c r="D14" s="6"/>
      <c r="E14" s="6"/>
      <c r="F14" s="6"/>
      <c r="G14" s="6"/>
    </row>
    <row r="15" spans="1:7" x14ac:dyDescent="0.2">
      <c r="A15" s="28"/>
      <c r="B15" s="7"/>
      <c r="C15" s="7"/>
      <c r="D15" s="7"/>
      <c r="E15" s="7"/>
      <c r="F15" s="7"/>
      <c r="G15" s="7"/>
    </row>
    <row r="16" spans="1:7" x14ac:dyDescent="0.2">
      <c r="A16" s="29" t="s">
        <v>77</v>
      </c>
      <c r="B16" s="9">
        <v>7998600.1600000001</v>
      </c>
      <c r="C16" s="9">
        <v>5.8207660913467407E-11</v>
      </c>
      <c r="D16" s="9">
        <v>7998600.1600000001</v>
      </c>
      <c r="E16" s="9">
        <v>1651365.73</v>
      </c>
      <c r="F16" s="9">
        <v>1651365.73</v>
      </c>
      <c r="G16" s="9">
        <v>6347234.4300000016</v>
      </c>
    </row>
    <row r="19" spans="1:7" ht="45" customHeight="1" x14ac:dyDescent="0.2">
      <c r="A19" s="39" t="s">
        <v>132</v>
      </c>
      <c r="B19" s="40"/>
      <c r="C19" s="40"/>
      <c r="D19" s="40"/>
      <c r="E19" s="40"/>
      <c r="F19" s="40"/>
      <c r="G19" s="41"/>
    </row>
    <row r="21" spans="1:7" x14ac:dyDescent="0.2">
      <c r="A21" s="21"/>
      <c r="B21" s="24" t="s">
        <v>0</v>
      </c>
      <c r="C21" s="25"/>
      <c r="D21" s="25"/>
      <c r="E21" s="25"/>
      <c r="F21" s="26"/>
      <c r="G21" s="42" t="s">
        <v>7</v>
      </c>
    </row>
    <row r="22" spans="1:7" ht="22.5" x14ac:dyDescent="0.2">
      <c r="A22" s="22" t="s">
        <v>1</v>
      </c>
      <c r="B22" s="3" t="s">
        <v>2</v>
      </c>
      <c r="C22" s="3" t="s">
        <v>3</v>
      </c>
      <c r="D22" s="3" t="s">
        <v>4</v>
      </c>
      <c r="E22" s="3" t="s">
        <v>5</v>
      </c>
      <c r="F22" s="3" t="s">
        <v>6</v>
      </c>
      <c r="G22" s="43"/>
    </row>
    <row r="23" spans="1:7" x14ac:dyDescent="0.2">
      <c r="A23" s="23"/>
      <c r="B23" s="4">
        <v>1</v>
      </c>
      <c r="C23" s="4">
        <v>2</v>
      </c>
      <c r="D23" s="4" t="s">
        <v>8</v>
      </c>
      <c r="E23" s="4">
        <v>4</v>
      </c>
      <c r="F23" s="4">
        <v>5</v>
      </c>
      <c r="G23" s="4" t="s">
        <v>9</v>
      </c>
    </row>
    <row r="24" spans="1:7" x14ac:dyDescent="0.2">
      <c r="A24" s="12"/>
      <c r="B24" s="13"/>
      <c r="C24" s="13"/>
      <c r="D24" s="13"/>
      <c r="E24" s="13"/>
      <c r="F24" s="13"/>
      <c r="G24" s="13"/>
    </row>
    <row r="25" spans="1:7" x14ac:dyDescent="0.2">
      <c r="A25" s="28" t="s">
        <v>81</v>
      </c>
      <c r="B25" s="14">
        <v>0</v>
      </c>
      <c r="C25" s="14">
        <v>0</v>
      </c>
      <c r="D25" s="14">
        <v>0</v>
      </c>
      <c r="E25" s="14">
        <v>0</v>
      </c>
      <c r="F25" s="14">
        <v>0</v>
      </c>
      <c r="G25" s="14">
        <v>0</v>
      </c>
    </row>
    <row r="26" spans="1:7" x14ac:dyDescent="0.2">
      <c r="A26" s="28" t="s">
        <v>82</v>
      </c>
      <c r="B26" s="14">
        <v>0</v>
      </c>
      <c r="C26" s="14">
        <v>0</v>
      </c>
      <c r="D26" s="14">
        <v>0</v>
      </c>
      <c r="E26" s="14">
        <v>0</v>
      </c>
      <c r="F26" s="14">
        <v>0</v>
      </c>
      <c r="G26" s="14">
        <v>0</v>
      </c>
    </row>
    <row r="27" spans="1:7" x14ac:dyDescent="0.2">
      <c r="A27" s="28" t="s">
        <v>83</v>
      </c>
      <c r="B27" s="14">
        <v>0</v>
      </c>
      <c r="C27" s="14">
        <v>0</v>
      </c>
      <c r="D27" s="14">
        <v>0</v>
      </c>
      <c r="E27" s="14">
        <v>0</v>
      </c>
      <c r="F27" s="14">
        <v>0</v>
      </c>
      <c r="G27" s="14">
        <v>0</v>
      </c>
    </row>
    <row r="28" spans="1:7" x14ac:dyDescent="0.2">
      <c r="A28" s="28" t="s">
        <v>84</v>
      </c>
      <c r="B28" s="14">
        <v>0</v>
      </c>
      <c r="C28" s="14">
        <v>0</v>
      </c>
      <c r="D28" s="14">
        <v>0</v>
      </c>
      <c r="E28" s="14">
        <v>0</v>
      </c>
      <c r="F28" s="14">
        <v>0</v>
      </c>
      <c r="G28" s="14">
        <v>0</v>
      </c>
    </row>
    <row r="29" spans="1:7" x14ac:dyDescent="0.2">
      <c r="A29" s="2"/>
      <c r="B29" s="15"/>
      <c r="C29" s="15"/>
      <c r="D29" s="15"/>
      <c r="E29" s="15"/>
      <c r="F29" s="15"/>
      <c r="G29" s="15"/>
    </row>
    <row r="30" spans="1:7" x14ac:dyDescent="0.2">
      <c r="A30" s="29" t="s">
        <v>77</v>
      </c>
      <c r="B30" s="9">
        <v>0</v>
      </c>
      <c r="C30" s="9">
        <v>0</v>
      </c>
      <c r="D30" s="9">
        <v>0</v>
      </c>
      <c r="E30" s="9">
        <v>0</v>
      </c>
      <c r="F30" s="9">
        <v>0</v>
      </c>
      <c r="G30" s="9">
        <v>0</v>
      </c>
    </row>
    <row r="33" spans="1:7" ht="45" customHeight="1" x14ac:dyDescent="0.2">
      <c r="A33" s="39" t="s">
        <v>133</v>
      </c>
      <c r="B33" s="40"/>
      <c r="C33" s="40"/>
      <c r="D33" s="40"/>
      <c r="E33" s="40"/>
      <c r="F33" s="40"/>
      <c r="G33" s="41"/>
    </row>
    <row r="34" spans="1:7" x14ac:dyDescent="0.2">
      <c r="A34" s="21"/>
      <c r="B34" s="24" t="s">
        <v>0</v>
      </c>
      <c r="C34" s="25"/>
      <c r="D34" s="25"/>
      <c r="E34" s="25"/>
      <c r="F34" s="26"/>
      <c r="G34" s="42" t="s">
        <v>7</v>
      </c>
    </row>
    <row r="35" spans="1:7" ht="22.5" x14ac:dyDescent="0.2">
      <c r="A35" s="22" t="s">
        <v>1</v>
      </c>
      <c r="B35" s="3" t="s">
        <v>2</v>
      </c>
      <c r="C35" s="3" t="s">
        <v>3</v>
      </c>
      <c r="D35" s="3" t="s">
        <v>4</v>
      </c>
      <c r="E35" s="3" t="s">
        <v>5</v>
      </c>
      <c r="F35" s="3" t="s">
        <v>6</v>
      </c>
      <c r="G35" s="43"/>
    </row>
    <row r="36" spans="1:7" x14ac:dyDescent="0.2">
      <c r="A36" s="23"/>
      <c r="B36" s="4">
        <v>1</v>
      </c>
      <c r="C36" s="4">
        <v>2</v>
      </c>
      <c r="D36" s="4" t="s">
        <v>8</v>
      </c>
      <c r="E36" s="4">
        <v>4</v>
      </c>
      <c r="F36" s="4">
        <v>5</v>
      </c>
      <c r="G36" s="4" t="s">
        <v>9</v>
      </c>
    </row>
    <row r="37" spans="1:7" x14ac:dyDescent="0.2">
      <c r="A37" s="12"/>
      <c r="B37" s="13"/>
      <c r="C37" s="13"/>
      <c r="D37" s="13"/>
      <c r="E37" s="13"/>
      <c r="F37" s="13"/>
      <c r="G37" s="13"/>
    </row>
    <row r="38" spans="1:7" ht="22.5" x14ac:dyDescent="0.2">
      <c r="A38" s="30" t="s">
        <v>85</v>
      </c>
      <c r="B38" s="6">
        <v>7998600.1600000001</v>
      </c>
      <c r="C38" s="6">
        <v>5.8207660913467407E-11</v>
      </c>
      <c r="D38" s="6">
        <v>7998600.1600000001</v>
      </c>
      <c r="E38" s="6">
        <v>1651365.73</v>
      </c>
      <c r="F38" s="6">
        <v>1651365.73</v>
      </c>
      <c r="G38" s="6">
        <v>6347234.4300000016</v>
      </c>
    </row>
    <row r="39" spans="1:7" x14ac:dyDescent="0.2">
      <c r="A39" s="30"/>
      <c r="B39" s="6"/>
      <c r="C39" s="6"/>
      <c r="D39" s="6"/>
      <c r="E39" s="6"/>
      <c r="F39" s="6"/>
      <c r="G39" s="6"/>
    </row>
    <row r="40" spans="1:7" x14ac:dyDescent="0.2">
      <c r="A40" s="30" t="s">
        <v>86</v>
      </c>
      <c r="B40" s="14">
        <v>0</v>
      </c>
      <c r="C40" s="14">
        <v>0</v>
      </c>
      <c r="D40" s="14">
        <v>0</v>
      </c>
      <c r="E40" s="14">
        <v>0</v>
      </c>
      <c r="F40" s="14">
        <v>0</v>
      </c>
      <c r="G40" s="14">
        <v>0</v>
      </c>
    </row>
    <row r="41" spans="1:7" x14ac:dyDescent="0.2">
      <c r="A41" s="30"/>
      <c r="B41" s="14"/>
      <c r="C41" s="14"/>
      <c r="D41" s="14"/>
      <c r="E41" s="14"/>
      <c r="F41" s="14"/>
      <c r="G41" s="14"/>
    </row>
    <row r="42" spans="1:7" ht="22.5" x14ac:dyDescent="0.2">
      <c r="A42" s="30" t="s">
        <v>87</v>
      </c>
      <c r="B42" s="14">
        <v>0</v>
      </c>
      <c r="C42" s="14">
        <v>0</v>
      </c>
      <c r="D42" s="14">
        <v>0</v>
      </c>
      <c r="E42" s="14">
        <v>0</v>
      </c>
      <c r="F42" s="14">
        <v>0</v>
      </c>
      <c r="G42" s="14">
        <v>0</v>
      </c>
    </row>
    <row r="43" spans="1:7" x14ac:dyDescent="0.2">
      <c r="A43" s="30"/>
      <c r="B43" s="14"/>
      <c r="C43" s="14"/>
      <c r="D43" s="14"/>
      <c r="E43" s="14"/>
      <c r="F43" s="14"/>
      <c r="G43" s="14"/>
    </row>
    <row r="44" spans="1:7" ht="22.5" x14ac:dyDescent="0.2">
      <c r="A44" s="30" t="s">
        <v>88</v>
      </c>
      <c r="B44" s="14">
        <v>0</v>
      </c>
      <c r="C44" s="14">
        <v>0</v>
      </c>
      <c r="D44" s="14">
        <v>0</v>
      </c>
      <c r="E44" s="14">
        <v>0</v>
      </c>
      <c r="F44" s="14">
        <v>0</v>
      </c>
      <c r="G44" s="14">
        <v>0</v>
      </c>
    </row>
    <row r="45" spans="1:7" x14ac:dyDescent="0.2">
      <c r="A45" s="30"/>
      <c r="B45" s="14"/>
      <c r="C45" s="14"/>
      <c r="D45" s="14"/>
      <c r="E45" s="14"/>
      <c r="F45" s="14"/>
      <c r="G45" s="14"/>
    </row>
    <row r="46" spans="1:7" ht="22.5" x14ac:dyDescent="0.2">
      <c r="A46" s="30" t="s">
        <v>89</v>
      </c>
      <c r="B46" s="14">
        <v>0</v>
      </c>
      <c r="C46" s="14">
        <v>0</v>
      </c>
      <c r="D46" s="14">
        <v>0</v>
      </c>
      <c r="E46" s="14">
        <v>0</v>
      </c>
      <c r="F46" s="14">
        <v>0</v>
      </c>
      <c r="G46" s="14">
        <v>0</v>
      </c>
    </row>
    <row r="47" spans="1:7" x14ac:dyDescent="0.2">
      <c r="A47" s="30"/>
      <c r="B47" s="14"/>
      <c r="C47" s="14"/>
      <c r="D47" s="14"/>
      <c r="E47" s="14"/>
      <c r="F47" s="14"/>
      <c r="G47" s="14"/>
    </row>
    <row r="48" spans="1:7" ht="22.5" x14ac:dyDescent="0.2">
      <c r="A48" s="30" t="s">
        <v>90</v>
      </c>
      <c r="B48" s="14">
        <v>0</v>
      </c>
      <c r="C48" s="14">
        <v>0</v>
      </c>
      <c r="D48" s="14">
        <v>0</v>
      </c>
      <c r="E48" s="14">
        <v>0</v>
      </c>
      <c r="F48" s="14">
        <v>0</v>
      </c>
      <c r="G48" s="14">
        <v>0</v>
      </c>
    </row>
    <row r="49" spans="1:7" x14ac:dyDescent="0.2">
      <c r="A49" s="30"/>
      <c r="B49" s="14"/>
      <c r="C49" s="14"/>
      <c r="D49" s="14"/>
      <c r="E49" s="14"/>
      <c r="F49" s="14"/>
      <c r="G49" s="14"/>
    </row>
    <row r="50" spans="1:7" x14ac:dyDescent="0.2">
      <c r="A50" s="30" t="s">
        <v>91</v>
      </c>
      <c r="B50" s="14">
        <v>0</v>
      </c>
      <c r="C50" s="14">
        <v>0</v>
      </c>
      <c r="D50" s="14">
        <v>0</v>
      </c>
      <c r="E50" s="14">
        <v>0</v>
      </c>
      <c r="F50" s="14">
        <v>0</v>
      </c>
      <c r="G50" s="14">
        <v>0</v>
      </c>
    </row>
    <row r="51" spans="1:7" x14ac:dyDescent="0.2">
      <c r="A51" s="31"/>
      <c r="B51" s="15"/>
      <c r="C51" s="15"/>
      <c r="D51" s="15"/>
      <c r="E51" s="15"/>
      <c r="F51" s="15"/>
      <c r="G51" s="15"/>
    </row>
    <row r="52" spans="1:7" x14ac:dyDescent="0.2">
      <c r="A52" s="20" t="s">
        <v>77</v>
      </c>
      <c r="B52" s="9">
        <f>B38+B40+B42+B44+B46+B48+B50</f>
        <v>7998600.1600000001</v>
      </c>
      <c r="C52" s="9">
        <f t="shared" ref="C52:G52" si="0">C38+C40+C42+C44+C46+C48+C50</f>
        <v>5.8207660913467407E-11</v>
      </c>
      <c r="D52" s="9">
        <f t="shared" si="0"/>
        <v>7998600.1600000001</v>
      </c>
      <c r="E52" s="9">
        <f t="shared" si="0"/>
        <v>1651365.73</v>
      </c>
      <c r="F52" s="9">
        <f t="shared" si="0"/>
        <v>1651365.73</v>
      </c>
      <c r="G52" s="9">
        <f t="shared" si="0"/>
        <v>6347234.4300000016</v>
      </c>
    </row>
    <row r="53" spans="1:7" ht="12.75" x14ac:dyDescent="0.2">
      <c r="A53" s="53" t="s">
        <v>135</v>
      </c>
      <c r="B53" s="54"/>
      <c r="C53" s="54"/>
      <c r="D53" s="54"/>
      <c r="E53" s="54"/>
      <c r="F53" s="54"/>
      <c r="G53" s="54"/>
    </row>
    <row r="54" spans="1:7" x14ac:dyDescent="0.2">
      <c r="A54" s="55"/>
      <c r="B54" s="55"/>
      <c r="C54" s="55"/>
      <c r="D54" s="55"/>
      <c r="E54" s="55"/>
      <c r="F54" s="56"/>
      <c r="G54" s="56"/>
    </row>
    <row r="55" spans="1:7" x14ac:dyDescent="0.2">
      <c r="A55" s="55"/>
      <c r="B55" s="55"/>
      <c r="C55" s="55"/>
      <c r="D55" s="55"/>
      <c r="E55" s="55"/>
      <c r="F55" s="56"/>
      <c r="G55" s="56"/>
    </row>
    <row r="56" spans="1:7" x14ac:dyDescent="0.2">
      <c r="A56" s="55"/>
      <c r="B56" s="55"/>
      <c r="C56" s="55"/>
      <c r="D56" s="55"/>
      <c r="E56" s="55"/>
      <c r="F56" s="56"/>
      <c r="G56" s="56"/>
    </row>
    <row r="57" spans="1:7" ht="12.75" x14ac:dyDescent="0.2">
      <c r="A57" s="57" t="s">
        <v>136</v>
      </c>
      <c r="B57" s="57"/>
      <c r="C57" s="57"/>
      <c r="D57" s="54"/>
      <c r="E57" s="54"/>
      <c r="F57" s="58" t="s">
        <v>137</v>
      </c>
      <c r="G57" s="58"/>
    </row>
    <row r="58" spans="1:7" ht="12.75" x14ac:dyDescent="0.2">
      <c r="A58" s="59" t="s">
        <v>138</v>
      </c>
      <c r="B58" s="59"/>
      <c r="C58" s="59"/>
      <c r="D58" s="54"/>
      <c r="E58" s="54"/>
      <c r="F58" s="60" t="s">
        <v>139</v>
      </c>
      <c r="G58" s="60"/>
    </row>
    <row r="59" spans="1:7" ht="12.75" x14ac:dyDescent="0.2">
      <c r="A59" s="59"/>
      <c r="B59" s="59"/>
      <c r="C59" s="59"/>
      <c r="D59" s="54"/>
      <c r="E59" s="54"/>
      <c r="F59" s="60"/>
      <c r="G59" s="60"/>
    </row>
  </sheetData>
  <sheetProtection formatCells="0" formatColumns="0" formatRows="0" insertRows="0" deleteRows="0" autoFilter="0"/>
  <mergeCells count="10">
    <mergeCell ref="A57:C57"/>
    <mergeCell ref="F57:G57"/>
    <mergeCell ref="A58:C59"/>
    <mergeCell ref="F58:G59"/>
    <mergeCell ref="G3:G4"/>
    <mergeCell ref="G21:G22"/>
    <mergeCell ref="G34:G35"/>
    <mergeCell ref="A1:G1"/>
    <mergeCell ref="A19:G19"/>
    <mergeCell ref="A33:G33"/>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9"/>
  <sheetViews>
    <sheetView showGridLines="0" topLeftCell="A23" workbookViewId="0">
      <selection activeCell="A43" sqref="A43:G49"/>
    </sheetView>
  </sheetViews>
  <sheetFormatPr baseColWidth="10" defaultColWidth="12" defaultRowHeight="11.25" x14ac:dyDescent="0.2"/>
  <cols>
    <col min="1" max="1" width="65.83203125" style="1" customWidth="1"/>
    <col min="2" max="7" width="18.33203125" style="1" customWidth="1"/>
    <col min="8" max="16384" width="12" style="1"/>
  </cols>
  <sheetData>
    <row r="1" spans="1:7" ht="45" customHeight="1" x14ac:dyDescent="0.2">
      <c r="A1" s="39" t="s">
        <v>134</v>
      </c>
      <c r="B1" s="44"/>
      <c r="C1" s="44"/>
      <c r="D1" s="44"/>
      <c r="E1" s="44"/>
      <c r="F1" s="44"/>
      <c r="G1" s="45"/>
    </row>
    <row r="2" spans="1:7" x14ac:dyDescent="0.2">
      <c r="A2" s="21"/>
      <c r="B2" s="24" t="s">
        <v>0</v>
      </c>
      <c r="C2" s="25"/>
      <c r="D2" s="25"/>
      <c r="E2" s="25"/>
      <c r="F2" s="26"/>
      <c r="G2" s="42" t="s">
        <v>7</v>
      </c>
    </row>
    <row r="3" spans="1:7" ht="24.95" customHeight="1" x14ac:dyDescent="0.2">
      <c r="A3" s="22" t="s">
        <v>1</v>
      </c>
      <c r="B3" s="3" t="s">
        <v>2</v>
      </c>
      <c r="C3" s="3" t="s">
        <v>3</v>
      </c>
      <c r="D3" s="3" t="s">
        <v>4</v>
      </c>
      <c r="E3" s="3" t="s">
        <v>5</v>
      </c>
      <c r="F3" s="3" t="s">
        <v>6</v>
      </c>
      <c r="G3" s="43"/>
    </row>
    <row r="4" spans="1:7" x14ac:dyDescent="0.2">
      <c r="A4" s="23"/>
      <c r="B4" s="4">
        <v>1</v>
      </c>
      <c r="C4" s="4">
        <v>2</v>
      </c>
      <c r="D4" s="4" t="s">
        <v>8</v>
      </c>
      <c r="E4" s="4">
        <v>4</v>
      </c>
      <c r="F4" s="4">
        <v>5</v>
      </c>
      <c r="G4" s="4" t="s">
        <v>9</v>
      </c>
    </row>
    <row r="5" spans="1:7" x14ac:dyDescent="0.2">
      <c r="A5" s="19"/>
      <c r="B5" s="5"/>
      <c r="C5" s="5"/>
      <c r="D5" s="5"/>
      <c r="E5" s="5"/>
      <c r="F5" s="5"/>
      <c r="G5" s="5"/>
    </row>
    <row r="6" spans="1:7" x14ac:dyDescent="0.2">
      <c r="A6" s="17" t="s">
        <v>92</v>
      </c>
      <c r="B6" s="6">
        <v>0</v>
      </c>
      <c r="C6" s="6">
        <v>0</v>
      </c>
      <c r="D6" s="6">
        <v>0</v>
      </c>
      <c r="E6" s="6">
        <v>0</v>
      </c>
      <c r="F6" s="6">
        <v>0</v>
      </c>
      <c r="G6" s="6">
        <v>0</v>
      </c>
    </row>
    <row r="7" spans="1:7" x14ac:dyDescent="0.2">
      <c r="A7" s="27" t="s">
        <v>93</v>
      </c>
      <c r="B7" s="6">
        <v>0</v>
      </c>
      <c r="C7" s="6">
        <v>0</v>
      </c>
      <c r="D7" s="6">
        <v>0</v>
      </c>
      <c r="E7" s="6">
        <v>0</v>
      </c>
      <c r="F7" s="6">
        <v>0</v>
      </c>
      <c r="G7" s="6">
        <v>0</v>
      </c>
    </row>
    <row r="8" spans="1:7" x14ac:dyDescent="0.2">
      <c r="A8" s="27" t="s">
        <v>94</v>
      </c>
      <c r="B8" s="6">
        <v>0</v>
      </c>
      <c r="C8" s="6">
        <v>0</v>
      </c>
      <c r="D8" s="6">
        <v>0</v>
      </c>
      <c r="E8" s="6">
        <v>0</v>
      </c>
      <c r="F8" s="6">
        <v>0</v>
      </c>
      <c r="G8" s="6">
        <v>0</v>
      </c>
    </row>
    <row r="9" spans="1:7" x14ac:dyDescent="0.2">
      <c r="A9" s="27" t="s">
        <v>95</v>
      </c>
      <c r="B9" s="6">
        <v>0</v>
      </c>
      <c r="C9" s="6">
        <v>0</v>
      </c>
      <c r="D9" s="6">
        <v>0</v>
      </c>
      <c r="E9" s="6">
        <v>0</v>
      </c>
      <c r="F9" s="6">
        <v>0</v>
      </c>
      <c r="G9" s="6">
        <v>0</v>
      </c>
    </row>
    <row r="10" spans="1:7" x14ac:dyDescent="0.2">
      <c r="A10" s="27" t="s">
        <v>96</v>
      </c>
      <c r="B10" s="6">
        <v>0</v>
      </c>
      <c r="C10" s="6">
        <v>0</v>
      </c>
      <c r="D10" s="6">
        <v>0</v>
      </c>
      <c r="E10" s="6">
        <v>0</v>
      </c>
      <c r="F10" s="6">
        <v>0</v>
      </c>
      <c r="G10" s="6">
        <v>0</v>
      </c>
    </row>
    <row r="11" spans="1:7" x14ac:dyDescent="0.2">
      <c r="A11" s="27" t="s">
        <v>97</v>
      </c>
      <c r="B11" s="6">
        <v>0</v>
      </c>
      <c r="C11" s="6">
        <v>0</v>
      </c>
      <c r="D11" s="6">
        <v>0</v>
      </c>
      <c r="E11" s="6">
        <v>0</v>
      </c>
      <c r="F11" s="6">
        <v>0</v>
      </c>
      <c r="G11" s="6">
        <v>0</v>
      </c>
    </row>
    <row r="12" spans="1:7" x14ac:dyDescent="0.2">
      <c r="A12" s="27" t="s">
        <v>98</v>
      </c>
      <c r="B12" s="6">
        <v>0</v>
      </c>
      <c r="C12" s="6">
        <v>0</v>
      </c>
      <c r="D12" s="6">
        <v>0</v>
      </c>
      <c r="E12" s="6">
        <v>0</v>
      </c>
      <c r="F12" s="6">
        <v>0</v>
      </c>
      <c r="G12" s="6">
        <v>0</v>
      </c>
    </row>
    <row r="13" spans="1:7" x14ac:dyDescent="0.2">
      <c r="A13" s="27" t="s">
        <v>99</v>
      </c>
      <c r="B13" s="6">
        <v>0</v>
      </c>
      <c r="C13" s="6">
        <v>0</v>
      </c>
      <c r="D13" s="6">
        <v>0</v>
      </c>
      <c r="E13" s="6">
        <v>0</v>
      </c>
      <c r="F13" s="6">
        <v>0</v>
      </c>
      <c r="G13" s="6">
        <v>0</v>
      </c>
    </row>
    <row r="14" spans="1:7" x14ac:dyDescent="0.2">
      <c r="A14" s="27" t="s">
        <v>36</v>
      </c>
      <c r="B14" s="6">
        <v>0</v>
      </c>
      <c r="C14" s="6">
        <v>0</v>
      </c>
      <c r="D14" s="6">
        <v>0</v>
      </c>
      <c r="E14" s="6">
        <v>0</v>
      </c>
      <c r="F14" s="6">
        <v>0</v>
      </c>
      <c r="G14" s="6">
        <v>0</v>
      </c>
    </row>
    <row r="15" spans="1:7" x14ac:dyDescent="0.2">
      <c r="A15" s="18"/>
      <c r="B15" s="6"/>
      <c r="C15" s="6"/>
      <c r="D15" s="6"/>
      <c r="E15" s="6"/>
      <c r="F15" s="6"/>
      <c r="G15" s="6"/>
    </row>
    <row r="16" spans="1:7" x14ac:dyDescent="0.2">
      <c r="A16" s="17" t="s">
        <v>100</v>
      </c>
      <c r="B16" s="6">
        <f>SUM(B17:B23)</f>
        <v>7998600.1600000001</v>
      </c>
      <c r="C16" s="6">
        <f t="shared" ref="C16:G16" si="0">SUM(C17:C23)</f>
        <v>5.8207660913467407E-11</v>
      </c>
      <c r="D16" s="6">
        <f t="shared" si="0"/>
        <v>7998600.1600000001</v>
      </c>
      <c r="E16" s="6">
        <f t="shared" si="0"/>
        <v>1651365.73</v>
      </c>
      <c r="F16" s="6">
        <f t="shared" si="0"/>
        <v>1651365.73</v>
      </c>
      <c r="G16" s="6">
        <f t="shared" si="0"/>
        <v>6347234.4300000016</v>
      </c>
    </row>
    <row r="17" spans="1:7" x14ac:dyDescent="0.2">
      <c r="A17" s="27" t="s">
        <v>101</v>
      </c>
      <c r="B17" s="6">
        <v>0</v>
      </c>
      <c r="C17" s="6">
        <v>0</v>
      </c>
      <c r="D17" s="6">
        <v>0</v>
      </c>
      <c r="E17" s="6">
        <v>0</v>
      </c>
      <c r="F17" s="6">
        <v>0</v>
      </c>
      <c r="G17" s="6">
        <v>0</v>
      </c>
    </row>
    <row r="18" spans="1:7" x14ac:dyDescent="0.2">
      <c r="A18" s="27" t="s">
        <v>102</v>
      </c>
      <c r="B18" s="6">
        <v>7998600.1600000001</v>
      </c>
      <c r="C18" s="6">
        <v>5.8207660913467407E-11</v>
      </c>
      <c r="D18" s="6">
        <v>7998600.1600000001</v>
      </c>
      <c r="E18" s="6">
        <v>1651365.73</v>
      </c>
      <c r="F18" s="6">
        <v>1651365.73</v>
      </c>
      <c r="G18" s="6">
        <v>6347234.4300000016</v>
      </c>
    </row>
    <row r="19" spans="1:7" x14ac:dyDescent="0.2">
      <c r="A19" s="27" t="s">
        <v>103</v>
      </c>
      <c r="B19" s="6">
        <v>0</v>
      </c>
      <c r="C19" s="6">
        <v>0</v>
      </c>
      <c r="D19" s="6">
        <v>0</v>
      </c>
      <c r="E19" s="6">
        <v>0</v>
      </c>
      <c r="F19" s="6">
        <v>0</v>
      </c>
      <c r="G19" s="6">
        <v>0</v>
      </c>
    </row>
    <row r="20" spans="1:7" x14ac:dyDescent="0.2">
      <c r="A20" s="27" t="s">
        <v>104</v>
      </c>
      <c r="B20" s="6">
        <v>0</v>
      </c>
      <c r="C20" s="6">
        <v>0</v>
      </c>
      <c r="D20" s="6">
        <v>0</v>
      </c>
      <c r="E20" s="6">
        <v>0</v>
      </c>
      <c r="F20" s="6">
        <v>0</v>
      </c>
      <c r="G20" s="6">
        <v>0</v>
      </c>
    </row>
    <row r="21" spans="1:7" x14ac:dyDescent="0.2">
      <c r="A21" s="27" t="s">
        <v>105</v>
      </c>
      <c r="B21" s="6">
        <v>0</v>
      </c>
      <c r="C21" s="6">
        <v>0</v>
      </c>
      <c r="D21" s="6">
        <v>0</v>
      </c>
      <c r="E21" s="6">
        <v>0</v>
      </c>
      <c r="F21" s="6">
        <v>0</v>
      </c>
      <c r="G21" s="6">
        <v>0</v>
      </c>
    </row>
    <row r="22" spans="1:7" x14ac:dyDescent="0.2">
      <c r="A22" s="27" t="s">
        <v>106</v>
      </c>
      <c r="B22" s="6">
        <v>0</v>
      </c>
      <c r="C22" s="6">
        <v>0</v>
      </c>
      <c r="D22" s="6">
        <v>0</v>
      </c>
      <c r="E22" s="6">
        <v>0</v>
      </c>
      <c r="F22" s="6">
        <v>0</v>
      </c>
      <c r="G22" s="6">
        <v>0</v>
      </c>
    </row>
    <row r="23" spans="1:7" x14ac:dyDescent="0.2">
      <c r="A23" s="27" t="s">
        <v>107</v>
      </c>
      <c r="B23" s="6">
        <v>0</v>
      </c>
      <c r="C23" s="6">
        <v>0</v>
      </c>
      <c r="D23" s="6">
        <v>0</v>
      </c>
      <c r="E23" s="6">
        <v>0</v>
      </c>
      <c r="F23" s="6">
        <v>0</v>
      </c>
      <c r="G23" s="6">
        <v>0</v>
      </c>
    </row>
    <row r="24" spans="1:7" x14ac:dyDescent="0.2">
      <c r="A24" s="18"/>
      <c r="B24" s="6"/>
      <c r="C24" s="6">
        <v>0</v>
      </c>
      <c r="D24" s="6">
        <v>0</v>
      </c>
      <c r="E24" s="6">
        <v>0</v>
      </c>
      <c r="F24" s="6">
        <v>0</v>
      </c>
      <c r="G24" s="6">
        <v>0</v>
      </c>
    </row>
    <row r="25" spans="1:7" x14ac:dyDescent="0.2">
      <c r="A25" s="17" t="s">
        <v>108</v>
      </c>
      <c r="B25" s="6">
        <v>0</v>
      </c>
      <c r="C25" s="6">
        <v>0</v>
      </c>
      <c r="D25" s="6">
        <v>0</v>
      </c>
      <c r="E25" s="6">
        <v>0</v>
      </c>
      <c r="F25" s="6">
        <v>0</v>
      </c>
      <c r="G25" s="6">
        <v>0</v>
      </c>
    </row>
    <row r="26" spans="1:7" x14ac:dyDescent="0.2">
      <c r="A26" s="27" t="s">
        <v>109</v>
      </c>
      <c r="B26" s="6">
        <v>0</v>
      </c>
      <c r="C26" s="6">
        <v>0</v>
      </c>
      <c r="D26" s="6">
        <v>0</v>
      </c>
      <c r="E26" s="6">
        <v>0</v>
      </c>
      <c r="F26" s="6">
        <v>0</v>
      </c>
      <c r="G26" s="6">
        <v>0</v>
      </c>
    </row>
    <row r="27" spans="1:7" x14ac:dyDescent="0.2">
      <c r="A27" s="27" t="s">
        <v>110</v>
      </c>
      <c r="B27" s="6">
        <v>0</v>
      </c>
      <c r="C27" s="6"/>
      <c r="D27" s="6"/>
      <c r="E27" s="6"/>
      <c r="F27" s="6"/>
      <c r="G27" s="6"/>
    </row>
    <row r="28" spans="1:7" x14ac:dyDescent="0.2">
      <c r="A28" s="27" t="s">
        <v>111</v>
      </c>
      <c r="B28" s="6">
        <v>0</v>
      </c>
      <c r="C28" s="6"/>
      <c r="D28" s="6"/>
      <c r="E28" s="6"/>
      <c r="F28" s="6"/>
      <c r="G28" s="6"/>
    </row>
    <row r="29" spans="1:7" x14ac:dyDescent="0.2">
      <c r="A29" s="27" t="s">
        <v>112</v>
      </c>
      <c r="B29" s="6">
        <v>0</v>
      </c>
      <c r="C29" s="6">
        <v>0</v>
      </c>
      <c r="D29" s="6">
        <v>0</v>
      </c>
      <c r="E29" s="6">
        <v>0</v>
      </c>
      <c r="F29" s="6">
        <v>0</v>
      </c>
      <c r="G29" s="6">
        <v>0</v>
      </c>
    </row>
    <row r="30" spans="1:7" x14ac:dyDescent="0.2">
      <c r="A30" s="27" t="s">
        <v>113</v>
      </c>
      <c r="B30" s="6">
        <v>0</v>
      </c>
      <c r="C30" s="6">
        <v>0</v>
      </c>
      <c r="D30" s="6">
        <v>0</v>
      </c>
      <c r="E30" s="6">
        <v>0</v>
      </c>
      <c r="F30" s="6">
        <v>0</v>
      </c>
      <c r="G30" s="6">
        <v>0</v>
      </c>
    </row>
    <row r="31" spans="1:7" x14ac:dyDescent="0.2">
      <c r="A31" s="27" t="s">
        <v>114</v>
      </c>
      <c r="B31" s="6">
        <v>0</v>
      </c>
      <c r="C31" s="6">
        <v>0</v>
      </c>
      <c r="D31" s="6">
        <v>0</v>
      </c>
      <c r="E31" s="6">
        <v>0</v>
      </c>
      <c r="F31" s="6">
        <v>0</v>
      </c>
      <c r="G31" s="6">
        <v>0</v>
      </c>
    </row>
    <row r="32" spans="1:7" x14ac:dyDescent="0.2">
      <c r="A32" s="27" t="s">
        <v>115</v>
      </c>
      <c r="B32" s="6">
        <v>0</v>
      </c>
      <c r="C32" s="6">
        <v>0</v>
      </c>
      <c r="D32" s="6">
        <v>0</v>
      </c>
      <c r="E32" s="6">
        <v>0</v>
      </c>
      <c r="F32" s="6">
        <v>0</v>
      </c>
      <c r="G32" s="6">
        <v>0</v>
      </c>
    </row>
    <row r="33" spans="1:7" x14ac:dyDescent="0.2">
      <c r="A33" s="27" t="s">
        <v>116</v>
      </c>
      <c r="B33" s="6">
        <v>0</v>
      </c>
      <c r="C33" s="6">
        <v>0</v>
      </c>
      <c r="D33" s="6">
        <v>0</v>
      </c>
      <c r="E33" s="6">
        <v>0</v>
      </c>
      <c r="F33" s="6">
        <v>0</v>
      </c>
      <c r="G33" s="6">
        <v>0</v>
      </c>
    </row>
    <row r="34" spans="1:7" x14ac:dyDescent="0.2">
      <c r="A34" s="27" t="s">
        <v>117</v>
      </c>
      <c r="B34" s="6">
        <v>0</v>
      </c>
      <c r="C34" s="6">
        <v>0</v>
      </c>
      <c r="D34" s="6">
        <v>0</v>
      </c>
      <c r="E34" s="6">
        <v>0</v>
      </c>
      <c r="F34" s="6">
        <v>0</v>
      </c>
      <c r="G34" s="6">
        <v>0</v>
      </c>
    </row>
    <row r="35" spans="1:7" x14ac:dyDescent="0.2">
      <c r="A35" s="18"/>
      <c r="B35" s="6"/>
      <c r="C35" s="6">
        <v>0</v>
      </c>
      <c r="D35" s="6">
        <v>0</v>
      </c>
      <c r="E35" s="6">
        <v>0</v>
      </c>
      <c r="F35" s="6">
        <v>0</v>
      </c>
      <c r="G35" s="6">
        <v>0</v>
      </c>
    </row>
    <row r="36" spans="1:7" x14ac:dyDescent="0.2">
      <c r="A36" s="17" t="s">
        <v>118</v>
      </c>
      <c r="B36" s="6">
        <v>0</v>
      </c>
      <c r="C36" s="6">
        <v>0</v>
      </c>
      <c r="D36" s="6">
        <v>0</v>
      </c>
      <c r="E36" s="6">
        <v>0</v>
      </c>
      <c r="F36" s="6">
        <v>0</v>
      </c>
      <c r="G36" s="6">
        <v>0</v>
      </c>
    </row>
    <row r="37" spans="1:7" x14ac:dyDescent="0.2">
      <c r="A37" s="27" t="s">
        <v>119</v>
      </c>
      <c r="B37" s="6">
        <v>0</v>
      </c>
      <c r="C37" s="6">
        <v>0</v>
      </c>
      <c r="D37" s="6">
        <v>0</v>
      </c>
      <c r="E37" s="6">
        <v>0</v>
      </c>
      <c r="F37" s="6">
        <v>0</v>
      </c>
      <c r="G37" s="6">
        <v>0</v>
      </c>
    </row>
    <row r="38" spans="1:7" ht="22.5" x14ac:dyDescent="0.2">
      <c r="A38" s="27" t="s">
        <v>120</v>
      </c>
      <c r="B38" s="6">
        <v>0</v>
      </c>
      <c r="C38" s="6">
        <v>0</v>
      </c>
      <c r="D38" s="6">
        <v>0</v>
      </c>
      <c r="E38" s="6">
        <v>0</v>
      </c>
      <c r="F38" s="6">
        <v>0</v>
      </c>
      <c r="G38" s="6">
        <v>0</v>
      </c>
    </row>
    <row r="39" spans="1:7" x14ac:dyDescent="0.2">
      <c r="A39" s="27" t="s">
        <v>121</v>
      </c>
      <c r="B39" s="6">
        <v>0</v>
      </c>
      <c r="C39" s="6"/>
      <c r="D39" s="6"/>
      <c r="E39" s="6"/>
      <c r="F39" s="6"/>
      <c r="G39" s="6"/>
    </row>
    <row r="40" spans="1:7" x14ac:dyDescent="0.2">
      <c r="A40" s="27" t="s">
        <v>122</v>
      </c>
      <c r="B40" s="6">
        <v>0</v>
      </c>
      <c r="C40" s="6">
        <v>0</v>
      </c>
      <c r="D40" s="6">
        <v>0</v>
      </c>
      <c r="E40" s="6">
        <v>0</v>
      </c>
      <c r="F40" s="6">
        <v>0</v>
      </c>
      <c r="G40" s="6">
        <v>0</v>
      </c>
    </row>
    <row r="41" spans="1:7" x14ac:dyDescent="0.2">
      <c r="A41" s="18"/>
      <c r="B41" s="6"/>
      <c r="C41" s="6"/>
      <c r="D41" s="6"/>
      <c r="E41" s="6"/>
      <c r="F41" s="6"/>
      <c r="G41" s="6"/>
    </row>
    <row r="42" spans="1:7" x14ac:dyDescent="0.2">
      <c r="A42" s="20" t="s">
        <v>77</v>
      </c>
      <c r="B42" s="9">
        <f>B36+B25+B16+B6</f>
        <v>7998600.1600000001</v>
      </c>
      <c r="C42" s="9">
        <f t="shared" ref="C42:G42" si="1">C36+C25+C16+C6</f>
        <v>5.8207660913467407E-11</v>
      </c>
      <c r="D42" s="9">
        <f t="shared" si="1"/>
        <v>7998600.1600000001</v>
      </c>
      <c r="E42" s="9">
        <f t="shared" si="1"/>
        <v>1651365.73</v>
      </c>
      <c r="F42" s="9">
        <f t="shared" si="1"/>
        <v>1651365.73</v>
      </c>
      <c r="G42" s="9">
        <f t="shared" si="1"/>
        <v>6347234.4300000016</v>
      </c>
    </row>
    <row r="43" spans="1:7" ht="12.75" x14ac:dyDescent="0.2">
      <c r="A43" s="53" t="s">
        <v>135</v>
      </c>
      <c r="B43" s="54"/>
      <c r="C43" s="54"/>
      <c r="D43" s="54"/>
      <c r="E43" s="54"/>
      <c r="F43" s="54"/>
      <c r="G43" s="54"/>
    </row>
    <row r="44" spans="1:7" x14ac:dyDescent="0.2">
      <c r="A44" s="55"/>
      <c r="B44" s="55"/>
      <c r="C44" s="55"/>
      <c r="D44" s="55"/>
      <c r="E44" s="55"/>
      <c r="F44" s="56"/>
      <c r="G44" s="56"/>
    </row>
    <row r="45" spans="1:7" x14ac:dyDescent="0.2">
      <c r="A45" s="55"/>
      <c r="B45" s="55"/>
      <c r="C45" s="55"/>
      <c r="D45" s="55"/>
      <c r="E45" s="55"/>
      <c r="F45" s="56"/>
      <c r="G45" s="56"/>
    </row>
    <row r="46" spans="1:7" x14ac:dyDescent="0.2">
      <c r="A46" s="55"/>
      <c r="B46" s="55"/>
      <c r="C46" s="55"/>
      <c r="D46" s="55"/>
      <c r="E46" s="55"/>
      <c r="F46" s="56"/>
      <c r="G46" s="56"/>
    </row>
    <row r="47" spans="1:7" ht="12.75" x14ac:dyDescent="0.2">
      <c r="A47" s="57" t="s">
        <v>136</v>
      </c>
      <c r="B47" s="57"/>
      <c r="C47" s="57"/>
      <c r="D47" s="54"/>
      <c r="E47" s="54"/>
      <c r="F47" s="58" t="s">
        <v>137</v>
      </c>
      <c r="G47" s="58"/>
    </row>
    <row r="48" spans="1:7" ht="12.75" x14ac:dyDescent="0.2">
      <c r="A48" s="59" t="s">
        <v>138</v>
      </c>
      <c r="B48" s="59"/>
      <c r="C48" s="59"/>
      <c r="D48" s="54"/>
      <c r="E48" s="54"/>
      <c r="F48" s="60" t="s">
        <v>139</v>
      </c>
      <c r="G48" s="60"/>
    </row>
    <row r="49" spans="1:7" ht="12.75" x14ac:dyDescent="0.2">
      <c r="A49" s="59"/>
      <c r="B49" s="59"/>
      <c r="C49" s="59"/>
      <c r="D49" s="54"/>
      <c r="E49" s="54"/>
      <c r="F49" s="60"/>
      <c r="G49" s="60"/>
    </row>
  </sheetData>
  <sheetProtection formatCells="0" formatColumns="0" formatRows="0" autoFilter="0"/>
  <mergeCells count="6">
    <mergeCell ref="G2:G3"/>
    <mergeCell ref="A1:G1"/>
    <mergeCell ref="A47:C47"/>
    <mergeCell ref="F47:G47"/>
    <mergeCell ref="A48:C49"/>
    <mergeCell ref="F48:G49"/>
  </mergeCells>
  <printOptions horizontalCentered="1"/>
  <pageMargins left="0.70866141732283472" right="0.70866141732283472" top="0.74803149606299213" bottom="0.74803149606299213" header="0.31496062992125984" footer="0.31496062992125984"/>
  <pageSetup paperSize="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2.xml><?xml version="1.0" encoding="utf-8"?>
<ds:datastoreItem xmlns:ds="http://schemas.openxmlformats.org/officeDocument/2006/customXml" ds:itemID="{B3C30751-0A0D-4099-B924-D6A8D86C4A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6CB9791-5AC5-4EBD-B818-7938A6165A5F}">
  <ds:schemaRefs>
    <ds:schemaRef ds:uri="http://schemas.microsoft.com/office/infopath/2007/PartnerControls"/>
    <ds:schemaRef ds:uri="http://purl.org/dc/elements/1.1/"/>
    <ds:schemaRef ds:uri="http://schemas.openxmlformats.org/package/2006/metadata/core-properties"/>
    <ds:schemaRef ds:uri="http://purl.org/dc/dcmitype/"/>
    <ds:schemaRef ds:uri="http://schemas.microsoft.com/office/2006/metadata/properties"/>
    <ds:schemaRef ds:uri="http://purl.org/dc/term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Admin</cp:lastModifiedBy>
  <cp:revision/>
  <dcterms:created xsi:type="dcterms:W3CDTF">2014-02-10T03:37:14Z</dcterms:created>
  <dcterms:modified xsi:type="dcterms:W3CDTF">2023-04-21T18:05:04Z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