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uenta Publica 2024\"/>
    </mc:Choice>
  </mc:AlternateContent>
  <xr:revisionPtr revIDLastSave="0" documentId="13_ncr:1_{AFFF240F-AD8F-4F71-B1A6-AE84A6F520BC}" xr6:coauthVersionLast="47" xr6:coauthVersionMax="47" xr10:uidLastSave="{00000000-0000-0000-0000-000000000000}"/>
  <bookViews>
    <workbookView xWindow="-108" yWindow="-108" windowWidth="23256" windowHeight="12456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54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<sst xmlns="http://schemas.openxmlformats.org/spreadsheetml/2006/main" count="871" uniqueCount="616">
  <si>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</si>
  <si>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</si>
  <si>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</si>
  <si>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</si>
  <si>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</si>
  <si>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</si>
  <si>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</si>
  <si>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</si>
  <si>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</si>
  <si>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</si>
  <si>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</si>
  <si>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</si>
  <si>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</si>
  <si>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</si>
  <si>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</si>
  <si>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</si>
  <si>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</si>
  <si>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</si>
  <si>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</si>
  <si>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</si>
  <si>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</si>
  <si>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</si>
  <si>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</si>
  <si>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</si>
  <si>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</si>
  <si>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</si>
  <si>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</si>
  <si>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</si>
  <si>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</si>
  <si>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</si>
  <si>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</si>
  <si>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</si>
  <si>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</si>
  <si>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</si>
  <si>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</si>
  <si>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</si>
  <si>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</si>
  <si>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</si>
  <si>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</si>
  <si>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</si>
  <si>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</si>
  <si>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</si>
  <si>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</si>
  <si>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</si>
  <si>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</si>
  <si>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</si>
  <si>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</si>
  <si>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</si>
  <si>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</si>
  <si>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</si>
  <si>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</si>
  <si>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</si>
  <si>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</si>
  <si>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</si>
  <si>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</si>
  <si>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</si>
  <si>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</si>
  <si>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</si>
  <si>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</si>
  <si>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</si>
  <si>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</si>
  <si>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</si>
  <si>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</si>
  <si>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</si>
  <si>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</si>
  <si>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</si>
  <si>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</si>
  <si>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</si>
  <si>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</si>
  <si>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</si>
  <si>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</si>
  <si>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</si>
  <si>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</si>
  <si>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</si>
  <si>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</si>
  <si>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</si>
  <si>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</si>
  <si>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</si>
  <si>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</si>
  <si>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</si>
  <si>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</si>
  <si>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</si>
  <si>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</si>
  <si>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</si>
  <si>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</si>
  <si>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</si>
  <si>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</si>
  <si>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</si>
  <si>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</si>
  <si>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</si>
  <si>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</si>
  <si>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</si>
  <si>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</si>
  <si>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</si>
  <si>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</si>
  <si>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</si>
  <si>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</si>
  <si>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</si>
  <si>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</si>
  <si>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</si>
  <si>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</si>
  <si>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</si>
  <si>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</si>
  <si>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</si>
  <si>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</si>
  <si>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</si>
  <si>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</si>
  <si>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</si>
  <si>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</si>
  <si>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</si>
  <si>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</si>
  <si>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</si>
  <si>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</si>
  <si>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</si>
  <si>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</si>
  <si>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</si>
  <si>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</si>
  <si>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</si>
  <si>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</si>
  <si>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</si>
  <si>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</si>
  <si>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</si>
  <si>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</si>
  <si>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</si>
  <si>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</si>
  <si>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</si>
  <si>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</si>
  <si>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</si>
  <si>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</si>
  <si>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</si>
  <si>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</si>
  <si>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</si>
  <si>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</si>
  <si>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</si>
  <si>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</si>
  <si>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</si>
  <si>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</si>
  <si>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</si>
  <si>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</si>
  <si>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</si>
  <si>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</si>
  <si>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</si>
  <si>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</si>
  <si>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</si>
  <si>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</si>
  <si>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</si>
  <si>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</si>
  <si>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</si>
  <si>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</si>
  <si>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</si>
  <si>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</si>
  <si>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</si>
  <si>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</si>
  <si>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</si>
  <si>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</si>
  <si>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</si>
  <si>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</si>
  <si>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</si>
  <si>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</si>
  <si>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</si>
  <si>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</si>
  <si>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</si>
  <si>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</si>
  <si>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</si>
  <si>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</si>
  <si>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</si>
  <si>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</si>
  <si>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</si>
  <si>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</si>
  <si>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</si>
  <si>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</si>
  <si>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</si>
  <si>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</si>
  <si>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</si>
  <si>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</si>
  <si>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</si>
  <si>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</si>
  <si>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</si>
  <si>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</si>
  <si>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</si>
  <si>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</si>
  <si>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</si>
  <si>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</si>
  <si>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</si>
  <si>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</si>
  <si>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</si>
  <si>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</si>
  <si>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</si>
  <si>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</si>
  <si>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</si>
  <si>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</si>
  <si>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</si>
  <si>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</si>
  <si>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</si>
  <si>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</si>
  <si>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</si>
  <si>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</si>
  <si>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</si>
  <si>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</si>
  <si>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</si>
  <si>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</si>
  <si>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</si>
  <si>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</si>
  <si>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</si>
  <si>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</si>
  <si>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</si>
  <si>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</si>
  <si>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</si>
  <si>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</si>
  <si>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</si>
  <si>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</si>
  <si>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</si>
  <si>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</si>
  <si>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</si>
  <si>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</si>
  <si>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</si>
  <si>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</si>
  <si>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</si>
  <si>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</si>
  <si>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</si>
  <si>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</si>
  <si>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</si>
  <si>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</si>
  <si>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</si>
  <si>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</si>
  <si>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</si>
  <si>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</si>
  <si>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</si>
  <si>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</si>
  <si>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</si>
  <si>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</si>
  <si>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</si>
  <si>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</si>
  <si>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</si>
  <si>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</si>
  <si>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</si>
  <si>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</si>
  <si>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</si>
  <si>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</si>
  <si>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</si>
  <si>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</si>
  <si>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</si>
  <si>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</si>
  <si>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</si>
  <si>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</si>
  <si>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</si>
  <si>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</si>
  <si>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</si>
  <si>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</si>
  <si>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</si>
  <si>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</si>
  <si>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</si>
  <si>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</si>
  <si>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</si>
  <si>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</si>
  <si>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</si>
  <si>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</si>
  <si>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</si>
  <si>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</si>
  <si>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</si>
  <si>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</si>
  <si>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</si>
  <si>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</si>
  <si>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</si>
  <si>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</si>
  <si>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</si>
  <si>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</si>
  <si>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</si>
  <si>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</si>
  <si>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</si>
  <si>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</si>
  <si>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</si>
  <si>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</si>
  <si>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</si>
  <si>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</si>
  <si>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</si>
  <si>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</si>
  <si>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</si>
  <si>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</si>
  <si>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</si>
  <si>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</si>
  <si>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</si>
  <si>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</si>
  <si>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</si>
  <si>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</si>
  <si>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</si>
  <si>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</si>
  <si>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</si>
  <si>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</si>
  <si>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</si>
  <si>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</si>
  <si>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</si>
  <si>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</si>
  <si>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</si>
  <si>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</si>
  <si>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</si>
  <si>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</si>
  <si>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</si>
  <si>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</si>
  <si>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</si>
  <si>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</si>
  <si>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</si>
  <si>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</si>
  <si>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</si>
  <si>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</si>
  <si>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</si>
  <si>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</si>
  <si>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</si>
  <si>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</si>
  <si>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</si>
  <si>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</si>
  <si>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</si>
  <si>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</si>
  <si>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</si>
  <si>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</si>
  <si>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</si>
  <si>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</si>
  <si>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</si>
  <si>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</si>
  <si>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</si>
  <si>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</si>
  <si>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</si>
  <si>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</si>
  <si>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</si>
  <si>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</si>
  <si>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</si>
  <si>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</si>
  <si>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</si>
  <si>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</si>
  <si>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</si>
  <si>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</si>
  <si>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</si>
  <si>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</si>
  <si>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</si>
  <si>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</si>
  <si>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</si>
  <si>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</si>
  <si>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</si>
  <si>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</si>
  <si>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</si>
  <si>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</si>
  <si>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</si>
  <si>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</si>
  <si>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</si>
  <si>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</si>
  <si>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</si>
  <si>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</si>
  <si>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</si>
  <si>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</si>
  <si>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</si>
  <si>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</si>
  <si>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</si>
  <si>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</si>
  <si>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</si>
  <si>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</si>
  <si>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</si>
  <si>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</si>
  <si>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</si>
  <si>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</si>
  <si>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</si>
  <si>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</si>
  <si>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</si>
  <si>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</si>
  <si>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</si>
  <si>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</si>
  <si>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</si>
  <si>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</si>
  <si>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</si>
  <si>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</si>
  <si>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</si>
  <si>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</si>
  <si>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</si>
  <si>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</si>
  <si>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</si>
  <si>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</si>
  <si>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</si>
  <si>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</si>
  <si>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</si>
  <si>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</si>
  <si>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</si>
  <si>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</si>
  <si>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</si>
  <si>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</si>
  <si>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</si>
  <si>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</si>
  <si>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</si>
  <si>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</si>
  <si>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</si>
  <si>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</si>
  <si>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</si>
  <si>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</si>
  <si>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</si>
  <si>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</si>
  <si>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</si>
  <si>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</si>
  <si>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</si>
  <si>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</si>
  <si>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</si>
  <si>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</si>
  <si>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</si>
  <si>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</si>
  <si>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</si>
  <si>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</si>
  <si>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</si>
  <si>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</si>
  <si>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</si>
  <si>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</si>
  <si>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</si>
  <si>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</si>
  <si>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</si>
  <si>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</si>
  <si>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</si>
  <si>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</si>
  <si>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</si>
  <si>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</si>
  <si>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</si>
  <si>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</si>
  <si>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</si>
  <si>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</si>
  <si>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</si>
  <si>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</si>
  <si>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</si>
  <si>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</si>
  <si>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</si>
  <si>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</si>
  <si>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</si>
  <si>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</si>
  <si>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</si>
  <si>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</si>
  <si>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</si>
  <si>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</si>
  <si>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</si>
  <si>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</si>
  <si>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</si>
  <si>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</si>
  <si>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</si>
  <si>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</si>
  <si>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</si>
  <si>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</si>
  <si>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</si>
  <si>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</si>
  <si>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</si>
  <si>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</si>
  <si>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</si>
  <si>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</si>
  <si>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</si>
  <si>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</si>
  <si>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</si>
  <si>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</si>
  <si>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</si>
  <si>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</si>
  <si>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</si>
  <si>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</si>
  <si>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</si>
  <si>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</si>
  <si>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</si>
  <si>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</si>
  <si>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</si>
  <si>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</si>
  <si>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</si>
  <si>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</si>
  <si>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</si>
  <si>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</si>
  <si>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</si>
  <si>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</si>
  <si>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</si>
  <si>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</si>
  <si>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</si>
  <si>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</si>
  <si>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</si>
  <si>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</si>
  <si>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</si>
  <si>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</si>
  <si>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</si>
  <si>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</si>
  <si>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</si>
  <si>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</si>
  <si>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</si>
  <si>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</si>
  <si>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</si>
  <si>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</si>
  <si>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</si>
  <si>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</si>
  <si>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</si>
  <si>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</si>
  <si>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</si>
  <si>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</si>
  <si>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</si>
  <si>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</si>
  <si>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</si>
  <si>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</si>
  <si>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</si>
  <si>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</si>
  <si>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</si>
  <si>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</si>
  <si>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</si>
  <si>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</si>
  <si>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</si>
  <si>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</si>
  <si>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</si>
  <si>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</si>
  <si>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</si>
  <si>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</si>
  <si>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</si>
  <si>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</si>
  <si>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</si>
  <si>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</si>
  <si>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</si>
  <si>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</si>
  <si>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</si>
  <si>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</si>
  <si>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</si>
  <si>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</si>
  <si>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</si>
  <si>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</si>
  <si>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</si>
  <si>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</si>
  <si>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</si>
  <si>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</si>
  <si>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</si>
  <si>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</si>
  <si>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</si>
  <si>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</si>
  <si>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</si>
  <si>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</si>
  <si>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</si>
  <si>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</si>
  <si>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</si>
  <si>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</si>
  <si>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</si>
  <si>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</si>
  <si>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</si>
  <si>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</si>
  <si>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</si>
  <si>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</si>
  <si>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</si>
  <si>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</si>
  <si>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</si>
  <si>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</si>
  <si>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</si>
  <si>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</si>
  <si>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</si>
  <si>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</si>
  <si>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</si>
  <si>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</si>
  <si>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</si>
  <si>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</si>
  <si>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</si>
  <si>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</si>
  <si>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</si>
  <si>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</si>
  <si>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</si>
  <si>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</si>
  <si>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</si>
  <si>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</si>
  <si>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</si>
  <si>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</si>
  <si>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</si>
  <si>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</si>
  <si>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</si>
  <si>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</si>
  <si>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</si>
  <si>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</si>
  <si>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</si>
  <si>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</si>
  <si>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</si>
  <si>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</si>
  <si>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</si>
  <si>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</si>
  <si>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</si>
  <si>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</si>
  <si>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</si>
  <si>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</si>
  <si>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</si>
  <si>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</si>
  <si>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</si>
  <si>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</si>
  <si>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</si>
  <si>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</si>
  <si>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</si>
  <si>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</si>
  <si>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</si>
  <si>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</si>
  <si>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</si>
  <si>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</si>
  <si>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</si>
  <si>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</si>
  <si>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</si>
  <si>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</si>
  <si>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</si>
  <si>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</si>
  <si>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</si>
  <si>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</si>
  <si>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</si>
  <si>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</si>
  <si>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</si>
  <si>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</si>
  <si>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</si>
  <si>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</si>
  <si>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</si>
  <si>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Municipio de Salamanca, Guanajuato.</t>
  </si>
  <si>
    <t>Del 1 de Enero al 31 de Diciembre de 2024</t>
  </si>
  <si>
    <t xml:space="preserve">   ___________________________________________________                                        _______________________________________________</t>
  </si>
  <si>
    <t xml:space="preserve">                      Tesorero Municipal                                                                       Presidente Municipal</t>
  </si>
  <si>
    <t xml:space="preserve">                                     _________________________________________________</t>
  </si>
  <si>
    <t xml:space="preserve">                              Emilia Alejandra Verastegui de la Garma</t>
  </si>
  <si>
    <t xml:space="preserve">                          Vocal de la Comisión de Hacienda, Patrimonio </t>
  </si>
  <si>
    <t xml:space="preserve">                                                y Cuenta Pública</t>
  </si>
  <si>
    <t xml:space="preserve">Bajo protesta de decir verdad declaramos que los Estados Financieros y sus notas, son razonablemente correctos y son </t>
  </si>
  <si>
    <t>responsabilidad del emisor.</t>
  </si>
  <si>
    <t xml:space="preserve">Bajo protesta de decir verdad declaramos que los Estados Financieros y sus notas, son razonablemente correctos y son responsabilidad </t>
  </si>
  <si>
    <t>del emisor.</t>
  </si>
  <si>
    <t xml:space="preserve">Bajo protesta de decir verdad declaramos que los Estados Financieros y sus notas, son razonablemente </t>
  </si>
  <si>
    <t>correctos y son responsabilidad del emisor.</t>
  </si>
  <si>
    <t xml:space="preserve">               C.P. Pedro Rojas Buenrrostro                                          Lic. Julio César Ernesto Prieto Gallardo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</si>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</sst>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1"/>
      <name val="Arial"/>
      <family val="2"/>
    </font>
    <font>
      <b/>
      <sz val="10"/>
      <color rgb="FF2B956F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9"/>
      <color rgb="FF2B956F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9" fillId="0" borderId="0" xfId="8" applyFont="1" applyAlignment="1">
      <alignment horizontal="center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9" fontId="2" fillId="0" borderId="0" xfId="14" applyFont="1"/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4" fontId="9" fillId="2" borderId="0" xfId="8" applyNumberFormat="1" applyFont="1" applyFill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5" fillId="0" borderId="0" xfId="0" applyFont="1" applyProtection="1">
      <protection locked="0"/>
    </xf>
    <xf numFmtId="0" fontId="17" fillId="3" borderId="11" xfId="8" applyFont="1" applyFill="1" applyBorder="1" applyAlignment="1">
      <alignment horizontal="right" vertical="center"/>
    </xf>
    <xf numFmtId="0" fontId="16" fillId="3" borderId="16" xfId="8" applyFont="1" applyFill="1" applyBorder="1" applyAlignment="1">
      <alignment horizontal="left" vertical="center"/>
    </xf>
    <xf numFmtId="0" fontId="17" fillId="3" borderId="0" xfId="8" applyFont="1" applyFill="1" applyAlignment="1">
      <alignment horizontal="right" vertical="center"/>
    </xf>
    <xf numFmtId="0" fontId="16" fillId="3" borderId="17" xfId="8" applyFont="1" applyFill="1" applyBorder="1" applyAlignment="1">
      <alignment vertical="center"/>
    </xf>
    <xf numFmtId="0" fontId="16" fillId="3" borderId="17" xfId="8" applyFont="1" applyFill="1" applyBorder="1" applyAlignment="1">
      <alignment horizontal="left" vertical="center"/>
    </xf>
    <xf numFmtId="0" fontId="16" fillId="3" borderId="15" xfId="8" applyFont="1" applyFill="1" applyBorder="1" applyAlignment="1">
      <alignment vertical="center"/>
    </xf>
    <xf numFmtId="0" fontId="16" fillId="3" borderId="18" xfId="8" applyFont="1" applyFill="1" applyBorder="1" applyAlignment="1">
      <alignment vertical="center"/>
    </xf>
    <xf numFmtId="0" fontId="18" fillId="3" borderId="0" xfId="8" applyFont="1" applyFill="1" applyAlignment="1">
      <alignment horizontal="left" vertical="center"/>
    </xf>
    <xf numFmtId="0" fontId="17" fillId="3" borderId="0" xfId="9" applyFont="1" applyFill="1" applyAlignment="1">
      <alignment horizontal="right" vertical="center"/>
    </xf>
    <xf numFmtId="0" fontId="18" fillId="3" borderId="0" xfId="9" applyFont="1" applyFill="1" applyAlignment="1">
      <alignment horizontal="left" vertical="center"/>
    </xf>
    <xf numFmtId="0" fontId="17" fillId="7" borderId="1" xfId="13" applyFont="1" applyFill="1" applyBorder="1" applyAlignment="1">
      <alignment horizontal="center" vertical="center" wrapText="1"/>
    </xf>
    <xf numFmtId="0" fontId="17" fillId="7" borderId="2" xfId="13" applyFont="1" applyFill="1" applyBorder="1" applyAlignment="1">
      <alignment vertical="center"/>
    </xf>
    <xf numFmtId="0" fontId="20" fillId="0" borderId="0" xfId="13" applyFont="1"/>
    <xf numFmtId="0" fontId="17" fillId="0" borderId="9" xfId="13" applyFont="1" applyBorder="1" applyAlignment="1">
      <alignment vertical="center"/>
    </xf>
    <xf numFmtId="0" fontId="17" fillId="0" borderId="2" xfId="13" applyFont="1" applyBorder="1" applyAlignment="1">
      <alignment vertical="center"/>
    </xf>
    <xf numFmtId="0" fontId="3" fillId="0" borderId="2" xfId="13" applyFont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20" fillId="0" borderId="2" xfId="13" applyFont="1" applyBorder="1"/>
    <xf numFmtId="0" fontId="21" fillId="0" borderId="12" xfId="13" applyFont="1" applyBorder="1" applyAlignment="1">
      <alignment horizontal="left" vertical="center" wrapText="1" indent="1"/>
    </xf>
    <xf numFmtId="0" fontId="21" fillId="0" borderId="2" xfId="13" applyFont="1" applyBorder="1" applyAlignment="1">
      <alignment horizontal="left" vertical="center"/>
    </xf>
    <xf numFmtId="0" fontId="21" fillId="0" borderId="9" xfId="13" applyFont="1" applyBorder="1" applyAlignment="1">
      <alignment horizontal="left" vertical="center" indent="1"/>
    </xf>
    <xf numFmtId="0" fontId="21" fillId="0" borderId="9" xfId="13" applyFont="1" applyBorder="1" applyAlignment="1">
      <alignment horizontal="left" vertical="center" wrapText="1"/>
    </xf>
    <xf numFmtId="4" fontId="21" fillId="0" borderId="9" xfId="13" applyNumberFormat="1" applyFont="1" applyBorder="1" applyAlignment="1">
      <alignment horizontal="right" vertical="center" wrapText="1" indent="1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21" fillId="0" borderId="9" xfId="13" applyFont="1" applyBorder="1" applyAlignment="1">
      <alignment horizontal="left" vertical="center"/>
    </xf>
    <xf numFmtId="4" fontId="21" fillId="0" borderId="11" xfId="13" applyNumberFormat="1" applyFont="1" applyBorder="1" applyAlignment="1">
      <alignment horizontal="right" vertical="center" indent="1"/>
    </xf>
    <xf numFmtId="0" fontId="17" fillId="7" borderId="1" xfId="13" applyFont="1" applyFill="1" applyBorder="1" applyAlignment="1">
      <alignment vertical="center"/>
    </xf>
    <xf numFmtId="0" fontId="20" fillId="0" borderId="0" xfId="10" applyFont="1"/>
    <xf numFmtId="0" fontId="17" fillId="7" borderId="13" xfId="13" applyFont="1" applyFill="1" applyBorder="1" applyAlignment="1">
      <alignment vertical="center"/>
    </xf>
    <xf numFmtId="0" fontId="20" fillId="0" borderId="9" xfId="13" applyFont="1" applyBorder="1"/>
    <xf numFmtId="4" fontId="17" fillId="0" borderId="9" xfId="13" applyNumberFormat="1" applyFont="1" applyBorder="1" applyAlignment="1">
      <alignment horizontal="right" vertical="center"/>
    </xf>
    <xf numFmtId="0" fontId="17" fillId="0" borderId="12" xfId="13" applyFont="1" applyBorder="1" applyAlignment="1">
      <alignment vertical="center"/>
    </xf>
    <xf numFmtId="49" fontId="3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9" fontId="3" fillId="0" borderId="2" xfId="13" applyNumberFormat="1" applyFont="1" applyBorder="1"/>
    <xf numFmtId="0" fontId="3" fillId="0" borderId="12" xfId="13" applyFont="1" applyBorder="1" applyAlignment="1">
      <alignment horizontal="left" vertical="center" wrapText="1" indent="1"/>
    </xf>
    <xf numFmtId="0" fontId="3" fillId="0" borderId="9" xfId="13" applyFont="1" applyBorder="1"/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18" fillId="0" borderId="2" xfId="13" applyFont="1" applyBorder="1" applyAlignment="1">
      <alignment vertical="center"/>
    </xf>
    <xf numFmtId="0" fontId="18" fillId="0" borderId="12" xfId="13" applyFont="1" applyBorder="1" applyAlignment="1">
      <alignment vertical="center"/>
    </xf>
    <xf numFmtId="0" fontId="21" fillId="0" borderId="9" xfId="13" applyFont="1" applyBorder="1" applyAlignment="1">
      <alignment vertical="center"/>
    </xf>
    <xf numFmtId="4" fontId="21" fillId="0" borderId="9" xfId="13" applyNumberFormat="1" applyFont="1" applyBorder="1" applyAlignment="1">
      <alignment horizontal="right" vertical="center"/>
    </xf>
    <xf numFmtId="0" fontId="17" fillId="2" borderId="2" xfId="13" applyFont="1" applyFill="1" applyBorder="1" applyAlignment="1">
      <alignment vertical="center"/>
    </xf>
    <xf numFmtId="4" fontId="17" fillId="7" borderId="1" xfId="13" applyNumberFormat="1" applyFont="1" applyFill="1" applyBorder="1" applyAlignment="1">
      <alignment horizontal="right" vertical="center" wrapText="1" indent="1"/>
    </xf>
    <xf numFmtId="4" fontId="17" fillId="0" borderId="1" xfId="13" applyNumberFormat="1" applyFont="1" applyBorder="1" applyAlignment="1">
      <alignment horizontal="right" vertical="center" wrapText="1" indent="1"/>
    </xf>
    <xf numFmtId="4" fontId="21" fillId="0" borderId="1" xfId="13" applyNumberFormat="1" applyFont="1" applyBorder="1" applyAlignment="1">
      <alignment horizontal="right" vertical="center" wrapText="1" indent="1"/>
    </xf>
    <xf numFmtId="4" fontId="21" fillId="0" borderId="1" xfId="13" applyNumberFormat="1" applyFont="1" applyBorder="1" applyAlignment="1">
      <alignment horizontal="right" vertical="center" indent="1"/>
    </xf>
    <xf numFmtId="4" fontId="17" fillId="7" borderId="1" xfId="13" applyNumberFormat="1" applyFont="1" applyFill="1" applyBorder="1" applyAlignment="1">
      <alignment horizontal="right" vertical="center"/>
    </xf>
    <xf numFmtId="4" fontId="3" fillId="0" borderId="1" xfId="13" applyNumberFormat="1" applyFont="1" applyBorder="1" applyAlignment="1">
      <alignment horizontal="right" vertical="center" wrapText="1" indent="1"/>
    </xf>
    <xf numFmtId="4" fontId="18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0" fontId="16" fillId="3" borderId="0" xfId="9" applyFont="1" applyFill="1"/>
    <xf numFmtId="0" fontId="22" fillId="3" borderId="0" xfId="8" applyFont="1" applyFill="1" applyAlignment="1">
      <alignment horizontal="right" vertical="center"/>
    </xf>
    <xf numFmtId="0" fontId="23" fillId="3" borderId="0" xfId="8" applyFont="1" applyFill="1" applyAlignment="1">
      <alignment horizontal="left" vertical="center"/>
    </xf>
    <xf numFmtId="0" fontId="24" fillId="4" borderId="0" xfId="9" applyFont="1" applyFill="1" applyAlignment="1">
      <alignment horizontal="center" vertical="center"/>
    </xf>
    <xf numFmtId="0" fontId="24" fillId="4" borderId="0" xfId="9" applyFont="1" applyFill="1"/>
    <xf numFmtId="0" fontId="25" fillId="0" borderId="0" xfId="9" applyFont="1"/>
    <xf numFmtId="0" fontId="26" fillId="5" borderId="0" xfId="9" applyFont="1" applyFill="1"/>
    <xf numFmtId="0" fontId="25" fillId="0" borderId="0" xfId="9" applyFont="1" applyAlignment="1">
      <alignment horizontal="center"/>
    </xf>
    <xf numFmtId="4" fontId="25" fillId="0" borderId="0" xfId="9" applyNumberFormat="1" applyFont="1"/>
    <xf numFmtId="0" fontId="16" fillId="4" borderId="0" xfId="9" applyFont="1" applyFill="1" applyAlignment="1">
      <alignment horizontal="center" vertical="center"/>
    </xf>
    <xf numFmtId="0" fontId="16" fillId="4" borderId="0" xfId="9" applyFont="1" applyFill="1"/>
    <xf numFmtId="0" fontId="21" fillId="0" borderId="0" xfId="9" applyFont="1"/>
    <xf numFmtId="0" fontId="27" fillId="5" borderId="0" xfId="9" applyFont="1" applyFill="1"/>
    <xf numFmtId="0" fontId="21" fillId="0" borderId="0" xfId="9" applyFont="1" applyAlignment="1">
      <alignment horizontal="center"/>
    </xf>
    <xf numFmtId="4" fontId="21" fillId="0" borderId="0" xfId="9" applyNumberFormat="1" applyFont="1"/>
    <xf numFmtId="0" fontId="26" fillId="5" borderId="0" xfId="9" applyFont="1" applyFill="1" applyAlignment="1">
      <alignment horizontal="center"/>
    </xf>
    <xf numFmtId="0" fontId="22" fillId="0" borderId="0" xfId="9" applyFont="1" applyAlignment="1">
      <alignment horizontal="center"/>
    </xf>
    <xf numFmtId="0" fontId="22" fillId="0" borderId="0" xfId="9" applyFont="1"/>
    <xf numFmtId="4" fontId="22" fillId="0" borderId="0" xfId="9" applyNumberFormat="1" applyFont="1"/>
    <xf numFmtId="0" fontId="22" fillId="0" borderId="0" xfId="0" applyFont="1" applyAlignment="1">
      <alignment horizontal="center"/>
    </xf>
    <xf numFmtId="0" fontId="22" fillId="0" borderId="0" xfId="0" applyFont="1"/>
    <xf numFmtId="4" fontId="22" fillId="0" borderId="0" xfId="0" applyNumberFormat="1" applyFont="1"/>
    <xf numFmtId="0" fontId="25" fillId="0" borderId="0" xfId="0" applyFont="1" applyAlignment="1">
      <alignment horizontal="center"/>
    </xf>
    <xf numFmtId="0" fontId="25" fillId="0" borderId="0" xfId="0" applyFont="1"/>
    <xf numFmtId="4" fontId="25" fillId="0" borderId="0" xfId="0" applyNumberFormat="1" applyFont="1"/>
    <xf numFmtId="0" fontId="22" fillId="0" borderId="0" xfId="9" applyFont="1" applyAlignment="1">
      <alignment horizontal="left" indent="1"/>
    </xf>
    <xf numFmtId="0" fontId="22" fillId="0" borderId="0" xfId="2" applyFont="1" applyAlignment="1">
      <alignment horizontal="center"/>
    </xf>
    <xf numFmtId="0" fontId="22" fillId="0" borderId="0" xfId="2" applyFont="1"/>
    <xf numFmtId="4" fontId="22" fillId="0" borderId="0" xfId="19" applyNumberFormat="1" applyFont="1" applyFill="1"/>
    <xf numFmtId="0" fontId="28" fillId="0" borderId="0" xfId="0" applyFont="1"/>
    <xf numFmtId="0" fontId="29" fillId="0" borderId="0" xfId="0" applyFont="1"/>
    <xf numFmtId="0" fontId="25" fillId="0" borderId="0" xfId="2" applyFont="1" applyAlignment="1">
      <alignment horizontal="center"/>
    </xf>
    <xf numFmtId="0" fontId="25" fillId="0" borderId="0" xfId="2" applyFont="1"/>
    <xf numFmtId="4" fontId="25" fillId="0" borderId="0" xfId="19" applyNumberFormat="1" applyFont="1" applyFill="1"/>
    <xf numFmtId="0" fontId="23" fillId="0" borderId="0" xfId="9" applyFont="1"/>
    <xf numFmtId="0" fontId="23" fillId="0" borderId="0" xfId="2" applyFont="1"/>
    <xf numFmtId="4" fontId="22" fillId="0" borderId="0" xfId="18" applyNumberFormat="1" applyFont="1" applyFill="1"/>
    <xf numFmtId="0" fontId="30" fillId="0" borderId="0" xfId="2" applyFont="1"/>
    <xf numFmtId="4" fontId="25" fillId="0" borderId="0" xfId="18" applyNumberFormat="1" applyFont="1" applyFill="1"/>
    <xf numFmtId="0" fontId="22" fillId="0" borderId="0" xfId="2" applyFont="1" applyAlignment="1">
      <alignment horizontal="left" indent="1"/>
    </xf>
    <xf numFmtId="4" fontId="22" fillId="0" borderId="0" xfId="2" applyNumberFormat="1" applyFont="1"/>
    <xf numFmtId="4" fontId="25" fillId="0" borderId="0" xfId="2" applyNumberFormat="1" applyFont="1"/>
    <xf numFmtId="0" fontId="22" fillId="0" borderId="0" xfId="0" applyFont="1" applyAlignment="1">
      <alignment horizontal="left"/>
    </xf>
    <xf numFmtId="4" fontId="28" fillId="0" borderId="0" xfId="0" applyNumberFormat="1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" fontId="29" fillId="0" borderId="0" xfId="0" applyNumberFormat="1" applyFont="1"/>
    <xf numFmtId="0" fontId="30" fillId="0" borderId="0" xfId="9" applyFont="1"/>
    <xf numFmtId="4" fontId="29" fillId="0" borderId="0" xfId="2" applyNumberFormat="1" applyFont="1" applyAlignment="1" applyProtection="1">
      <alignment vertical="top"/>
      <protection locked="0"/>
    </xf>
    <xf numFmtId="0" fontId="22" fillId="0" borderId="0" xfId="9" quotePrefix="1" applyFont="1" applyAlignment="1">
      <alignment horizontal="left" indent="1"/>
    </xf>
    <xf numFmtId="0" fontId="26" fillId="5" borderId="0" xfId="9" applyFont="1" applyFill="1" applyAlignment="1">
      <alignment wrapText="1"/>
    </xf>
    <xf numFmtId="0" fontId="22" fillId="7" borderId="2" xfId="13" applyFont="1" applyFill="1" applyBorder="1" applyAlignment="1">
      <alignment horizontal="center" vertical="center"/>
    </xf>
    <xf numFmtId="0" fontId="23" fillId="7" borderId="1" xfId="9" applyFont="1" applyFill="1" applyBorder="1" applyAlignment="1">
      <alignment horizontal="center" vertical="center"/>
    </xf>
    <xf numFmtId="0" fontId="30" fillId="0" borderId="1" xfId="13" applyFont="1" applyBorder="1" applyAlignment="1">
      <alignment horizontal="left" vertical="center" indent="1"/>
    </xf>
    <xf numFmtId="4" fontId="25" fillId="0" borderId="1" xfId="13" applyNumberFormat="1" applyFont="1" applyBorder="1" applyAlignment="1">
      <alignment horizontal="right" vertical="center" wrapText="1" indent="1"/>
    </xf>
    <xf numFmtId="0" fontId="30" fillId="0" borderId="11" xfId="13" applyFont="1" applyBorder="1" applyAlignment="1">
      <alignment horizontal="left" vertical="center" indent="1"/>
    </xf>
    <xf numFmtId="4" fontId="25" fillId="0" borderId="11" xfId="13" applyNumberFormat="1" applyFont="1" applyBorder="1" applyAlignment="1">
      <alignment horizontal="right" vertical="center" wrapText="1" indent="1"/>
    </xf>
    <xf numFmtId="0" fontId="25" fillId="0" borderId="0" xfId="13" applyFont="1" applyAlignment="1">
      <alignment horizontal="left" vertical="center"/>
    </xf>
    <xf numFmtId="4" fontId="25" fillId="0" borderId="0" xfId="13" applyNumberFormat="1" applyFont="1" applyAlignment="1">
      <alignment horizontal="right" vertical="center" indent="1"/>
    </xf>
    <xf numFmtId="0" fontId="22" fillId="7" borderId="14" xfId="13" applyFont="1" applyFill="1" applyBorder="1" applyAlignment="1">
      <alignment horizontal="center" vertical="center"/>
    </xf>
    <xf numFmtId="4" fontId="25" fillId="0" borderId="12" xfId="13" applyNumberFormat="1" applyFont="1" applyBorder="1" applyAlignment="1">
      <alignment horizontal="right" vertical="center" wrapText="1" indent="1"/>
    </xf>
    <xf numFmtId="0" fontId="25" fillId="0" borderId="0" xfId="8" applyFont="1"/>
    <xf numFmtId="0" fontId="30" fillId="0" borderId="0" xfId="13" applyFont="1" applyAlignment="1">
      <alignment horizontal="left" vertical="center" indent="1"/>
    </xf>
    <xf numFmtId="4" fontId="25" fillId="0" borderId="0" xfId="13" applyNumberFormat="1" applyFont="1" applyAlignment="1">
      <alignment horizontal="right" vertical="center" wrapText="1" indent="1"/>
    </xf>
    <xf numFmtId="0" fontId="16" fillId="3" borderId="14" xfId="8" applyFont="1" applyFill="1" applyBorder="1" applyAlignment="1">
      <alignment horizontal="center" vertical="center"/>
    </xf>
    <xf numFmtId="0" fontId="16" fillId="3" borderId="11" xfId="8" applyFont="1" applyFill="1" applyBorder="1" applyAlignment="1">
      <alignment horizontal="center" vertical="center"/>
    </xf>
    <xf numFmtId="0" fontId="17" fillId="3" borderId="10" xfId="8" applyFont="1" applyFill="1" applyBorder="1" applyAlignment="1">
      <alignment horizontal="center" vertical="center"/>
    </xf>
    <xf numFmtId="0" fontId="17" fillId="3" borderId="0" xfId="8" applyFont="1" applyFill="1" applyAlignment="1">
      <alignment horizontal="center" vertical="center"/>
    </xf>
    <xf numFmtId="0" fontId="16" fillId="3" borderId="10" xfId="8" applyFont="1" applyFill="1" applyBorder="1" applyAlignment="1">
      <alignment horizontal="center" vertical="center"/>
    </xf>
    <xf numFmtId="0" fontId="16" fillId="3" borderId="0" xfId="8" applyFont="1" applyFill="1" applyAlignment="1">
      <alignment horizontal="center" vertical="center"/>
    </xf>
    <xf numFmtId="0" fontId="16" fillId="3" borderId="13" xfId="8" applyFont="1" applyFill="1" applyBorder="1" applyAlignment="1">
      <alignment horizontal="center" vertical="center"/>
    </xf>
    <xf numFmtId="0" fontId="16" fillId="3" borderId="15" xfId="8" applyFont="1" applyFill="1" applyBorder="1" applyAlignment="1">
      <alignment horizontal="center" vertical="center"/>
    </xf>
    <xf numFmtId="0" fontId="18" fillId="3" borderId="0" xfId="8" applyFont="1" applyFill="1" applyAlignment="1">
      <alignment horizontal="center" vertical="center"/>
    </xf>
    <xf numFmtId="0" fontId="18" fillId="3" borderId="0" xfId="8" applyFont="1" applyFill="1" applyAlignment="1">
      <alignment vertical="center"/>
    </xf>
    <xf numFmtId="0" fontId="17" fillId="3" borderId="0" xfId="9" applyFont="1" applyFill="1" applyAlignment="1">
      <alignment horizontal="center" vertical="center"/>
    </xf>
    <xf numFmtId="0" fontId="19" fillId="7" borderId="14" xfId="13" applyFont="1" applyFill="1" applyBorder="1" applyAlignment="1">
      <alignment horizontal="center" vertical="center"/>
    </xf>
    <xf numFmtId="0" fontId="19" fillId="7" borderId="11" xfId="13" applyFont="1" applyFill="1" applyBorder="1" applyAlignment="1">
      <alignment horizontal="center" vertical="center"/>
    </xf>
    <xf numFmtId="0" fontId="19" fillId="7" borderId="16" xfId="13" applyFont="1" applyFill="1" applyBorder="1" applyAlignment="1">
      <alignment horizontal="center" vertical="center"/>
    </xf>
    <xf numFmtId="0" fontId="19" fillId="7" borderId="10" xfId="13" applyFont="1" applyFill="1" applyBorder="1" applyAlignment="1">
      <alignment horizontal="center" vertical="center"/>
    </xf>
    <xf numFmtId="0" fontId="19" fillId="7" borderId="0" xfId="13" applyFont="1" applyFill="1" applyAlignment="1">
      <alignment horizontal="center" vertical="center"/>
    </xf>
    <xf numFmtId="0" fontId="19" fillId="7" borderId="17" xfId="13" applyFont="1" applyFill="1" applyBorder="1" applyAlignment="1">
      <alignment horizontal="center" vertical="center"/>
    </xf>
    <xf numFmtId="0" fontId="19" fillId="7" borderId="13" xfId="13" applyFont="1" applyFill="1" applyBorder="1" applyAlignment="1">
      <alignment horizontal="center" vertical="center"/>
    </xf>
    <xf numFmtId="0" fontId="19" fillId="7" borderId="15" xfId="13" applyFont="1" applyFill="1" applyBorder="1" applyAlignment="1">
      <alignment horizontal="center" vertical="center"/>
    </xf>
    <xf numFmtId="0" fontId="19" fillId="7" borderId="18" xfId="13" applyFont="1" applyFill="1" applyBorder="1" applyAlignment="1">
      <alignment horizontal="center" vertical="center"/>
    </xf>
    <xf numFmtId="0" fontId="17" fillId="7" borderId="2" xfId="13" applyFont="1" applyFill="1" applyBorder="1" applyAlignment="1">
      <alignment horizontal="center" vertical="center"/>
    </xf>
    <xf numFmtId="0" fontId="17" fillId="7" borderId="12" xfId="13" applyFont="1" applyFill="1" applyBorder="1" applyAlignment="1">
      <alignment horizontal="center" vertical="center"/>
    </xf>
    <xf numFmtId="0" fontId="18" fillId="7" borderId="14" xfId="13" applyFont="1" applyFill="1" applyBorder="1" applyAlignment="1" applyProtection="1">
      <alignment horizontal="center" vertical="center" wrapText="1"/>
      <protection locked="0"/>
    </xf>
    <xf numFmtId="0" fontId="18" fillId="7" borderId="11" xfId="13" applyFont="1" applyFill="1" applyBorder="1" applyAlignment="1" applyProtection="1">
      <alignment horizontal="center" vertical="center" wrapText="1"/>
      <protection locked="0"/>
    </xf>
    <xf numFmtId="0" fontId="18" fillId="7" borderId="16" xfId="13" applyFont="1" applyFill="1" applyBorder="1" applyAlignment="1" applyProtection="1">
      <alignment horizontal="center" vertical="center" wrapText="1"/>
      <protection locked="0"/>
    </xf>
    <xf numFmtId="0" fontId="18" fillId="7" borderId="10" xfId="13" applyFont="1" applyFill="1" applyBorder="1" applyAlignment="1" applyProtection="1">
      <alignment horizontal="center" vertical="center" wrapText="1"/>
      <protection locked="0"/>
    </xf>
    <xf numFmtId="0" fontId="18" fillId="7" borderId="0" xfId="13" applyFont="1" applyFill="1" applyAlignment="1" applyProtection="1">
      <alignment horizontal="center" vertical="center" wrapText="1"/>
      <protection locked="0"/>
    </xf>
    <xf numFmtId="0" fontId="18" fillId="7" borderId="17" xfId="13" applyFont="1" applyFill="1" applyBorder="1" applyAlignment="1" applyProtection="1">
      <alignment horizontal="center" vertical="center" wrapText="1"/>
      <protection locked="0"/>
    </xf>
    <xf numFmtId="0" fontId="19" fillId="7" borderId="2" xfId="13" applyFont="1" applyFill="1" applyBorder="1" applyAlignment="1">
      <alignment horizontal="center" vertical="center"/>
    </xf>
    <xf numFmtId="0" fontId="19" fillId="7" borderId="12" xfId="13" applyFont="1" applyFill="1" applyBorder="1" applyAlignment="1">
      <alignment horizontal="center" vertical="center"/>
    </xf>
    <xf numFmtId="0" fontId="28" fillId="7" borderId="1" xfId="13" applyFont="1" applyFill="1" applyBorder="1" applyAlignment="1">
      <alignment horizontal="center" vertical="center"/>
    </xf>
    <xf numFmtId="0" fontId="17" fillId="3" borderId="0" xfId="9" applyFont="1" applyFill="1" applyAlignment="1">
      <alignment vertical="center"/>
    </xf>
    <xf numFmtId="0" fontId="17" fillId="3" borderId="0" xfId="9" applyFont="1" applyFill="1" applyAlignment="1">
      <alignment horizontal="center"/>
    </xf>
    <xf numFmtId="0" fontId="17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63"/>
  <sheetViews>
    <sheetView zoomScaleNormal="100" zoomScaleSheetLayoutView="100" workbookViewId="0">
      <pane ySplit="5" topLeftCell="A12" activePane="bottomLeft" state="frozen"/>
      <selection activeCell="A14" sqref="A14:B14"/>
      <selection pane="bottomLeft" activeCell="A54" sqref="A54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13.109375" style="1" customWidth="1"/>
    <col min="4" max="16384" width="12.88671875" style="1"/>
  </cols>
  <sheetData>
    <row r="1" spans="1:4" ht="16.2" customHeight="1" x14ac:dyDescent="0.2">
      <c r="A1" s="177" t="s">
        <v>600</v>
      </c>
      <c r="B1" s="178"/>
      <c r="C1" s="60" t="s">
        <v>494</v>
      </c>
      <c r="D1" s="61">
        <v>2024</v>
      </c>
    </row>
    <row r="2" spans="1:4" ht="16.2" customHeight="1" x14ac:dyDescent="0.2">
      <c r="A2" s="179" t="s">
        <v>493</v>
      </c>
      <c r="B2" s="180"/>
      <c r="C2" s="62" t="s">
        <v>495</v>
      </c>
      <c r="D2" s="63" t="s">
        <v>500</v>
      </c>
    </row>
    <row r="3" spans="1:4" ht="16.2" customHeight="1" x14ac:dyDescent="0.2">
      <c r="A3" s="181" t="s">
        <v>601</v>
      </c>
      <c r="B3" s="182"/>
      <c r="C3" s="62" t="s">
        <v>496</v>
      </c>
      <c r="D3" s="64">
        <v>4</v>
      </c>
    </row>
    <row r="4" spans="1:4" ht="16.2" customHeight="1" x14ac:dyDescent="0.2">
      <c r="A4" s="183" t="s">
        <v>515</v>
      </c>
      <c r="B4" s="184"/>
      <c r="C4" s="65"/>
      <c r="D4" s="66"/>
    </row>
    <row r="5" spans="1:4" ht="15" customHeight="1" x14ac:dyDescent="0.2">
      <c r="A5" s="41" t="s">
        <v>29</v>
      </c>
      <c r="B5" s="40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28" t="s">
        <v>479</v>
      </c>
      <c r="B10" s="29" t="s">
        <v>556</v>
      </c>
    </row>
    <row r="11" spans="1:4" x14ac:dyDescent="0.2">
      <c r="A11" s="28" t="s">
        <v>480</v>
      </c>
      <c r="B11" s="29" t="s">
        <v>276</v>
      </c>
    </row>
    <row r="12" spans="1:4" x14ac:dyDescent="0.2">
      <c r="A12" s="28" t="s">
        <v>1</v>
      </c>
      <c r="B12" s="29" t="s">
        <v>2</v>
      </c>
    </row>
    <row r="13" spans="1:4" x14ac:dyDescent="0.2">
      <c r="A13" s="28" t="s">
        <v>3</v>
      </c>
      <c r="B13" s="29" t="s">
        <v>4</v>
      </c>
    </row>
    <row r="14" spans="1:4" x14ac:dyDescent="0.2">
      <c r="A14" s="28" t="s">
        <v>5</v>
      </c>
      <c r="B14" s="29" t="s">
        <v>6</v>
      </c>
    </row>
    <row r="15" spans="1:4" x14ac:dyDescent="0.2">
      <c r="A15" s="28" t="s">
        <v>81</v>
      </c>
      <c r="B15" s="29" t="s">
        <v>488</v>
      </c>
    </row>
    <row r="16" spans="1:4" x14ac:dyDescent="0.2">
      <c r="A16" s="28" t="s">
        <v>7</v>
      </c>
      <c r="B16" s="29" t="s">
        <v>489</v>
      </c>
    </row>
    <row r="17" spans="1:2" x14ac:dyDescent="0.2">
      <c r="A17" s="28" t="s">
        <v>8</v>
      </c>
      <c r="B17" s="29" t="s">
        <v>80</v>
      </c>
    </row>
    <row r="18" spans="1:2" x14ac:dyDescent="0.2">
      <c r="A18" s="28" t="s">
        <v>9</v>
      </c>
      <c r="B18" s="29" t="s">
        <v>10</v>
      </c>
    </row>
    <row r="19" spans="1:2" x14ac:dyDescent="0.2">
      <c r="A19" s="28" t="s">
        <v>11</v>
      </c>
      <c r="B19" s="29" t="s">
        <v>12</v>
      </c>
    </row>
    <row r="20" spans="1:2" x14ac:dyDescent="0.2">
      <c r="A20" s="28" t="s">
        <v>13</v>
      </c>
      <c r="B20" s="29" t="s">
        <v>14</v>
      </c>
    </row>
    <row r="21" spans="1:2" x14ac:dyDescent="0.2">
      <c r="A21" s="28" t="s">
        <v>15</v>
      </c>
      <c r="B21" s="29" t="s">
        <v>16</v>
      </c>
    </row>
    <row r="22" spans="1:2" x14ac:dyDescent="0.2">
      <c r="A22" s="28" t="s">
        <v>17</v>
      </c>
      <c r="B22" s="29" t="s">
        <v>490</v>
      </c>
    </row>
    <row r="23" spans="1:2" x14ac:dyDescent="0.2">
      <c r="A23" s="28" t="s">
        <v>18</v>
      </c>
      <c r="B23" s="29" t="s">
        <v>19</v>
      </c>
    </row>
    <row r="24" spans="1:2" x14ac:dyDescent="0.2">
      <c r="A24" s="28" t="s">
        <v>20</v>
      </c>
      <c r="B24" s="29" t="s">
        <v>113</v>
      </c>
    </row>
    <row r="25" spans="1:2" x14ac:dyDescent="0.2">
      <c r="A25" s="28" t="s">
        <v>21</v>
      </c>
      <c r="B25" s="29" t="s">
        <v>584</v>
      </c>
    </row>
    <row r="26" spans="1:2" x14ac:dyDescent="0.2">
      <c r="A26" s="28" t="s">
        <v>586</v>
      </c>
      <c r="B26" s="29" t="s">
        <v>587</v>
      </c>
    </row>
    <row r="27" spans="1:2" x14ac:dyDescent="0.2">
      <c r="A27" s="28" t="s">
        <v>585</v>
      </c>
      <c r="B27" s="29" t="s">
        <v>588</v>
      </c>
    </row>
    <row r="28" spans="1:2" x14ac:dyDescent="0.2">
      <c r="A28" s="28" t="s">
        <v>22</v>
      </c>
      <c r="B28" s="29" t="s">
        <v>23</v>
      </c>
    </row>
    <row r="29" spans="1:2" x14ac:dyDescent="0.2">
      <c r="A29" s="28" t="s">
        <v>24</v>
      </c>
      <c r="B29" s="29" t="s">
        <v>25</v>
      </c>
    </row>
    <row r="30" spans="1:2" x14ac:dyDescent="0.2">
      <c r="A30" s="28" t="s">
        <v>26</v>
      </c>
      <c r="B30" s="29" t="s">
        <v>592</v>
      </c>
    </row>
    <row r="31" spans="1:2" x14ac:dyDescent="0.2">
      <c r="A31" s="28" t="s">
        <v>27</v>
      </c>
      <c r="B31" s="29" t="s">
        <v>593</v>
      </c>
    </row>
    <row r="32" spans="1:2" x14ac:dyDescent="0.2">
      <c r="A32" s="28" t="s">
        <v>38</v>
      </c>
      <c r="B32" s="29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28" t="s">
        <v>36</v>
      </c>
      <c r="B35" s="29" t="s">
        <v>31</v>
      </c>
    </row>
    <row r="36" spans="1:2" x14ac:dyDescent="0.2">
      <c r="A36" s="28" t="s">
        <v>37</v>
      </c>
      <c r="B36" s="29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29" t="s">
        <v>28</v>
      </c>
    </row>
    <row r="40" spans="1:2" x14ac:dyDescent="0.2">
      <c r="A40" s="4"/>
      <c r="B40" s="29" t="s">
        <v>516</v>
      </c>
    </row>
    <row r="41" spans="1:2" x14ac:dyDescent="0.2">
      <c r="A41" s="4"/>
      <c r="B41" s="29" t="s">
        <v>554</v>
      </c>
    </row>
    <row r="42" spans="1:2" x14ac:dyDescent="0.2">
      <c r="A42" s="4"/>
      <c r="B42" s="29" t="s">
        <v>555</v>
      </c>
    </row>
    <row r="43" spans="1:2" ht="10.8" thickBot="1" x14ac:dyDescent="0.25">
      <c r="A43" s="8"/>
      <c r="B43" s="9"/>
    </row>
    <row r="45" spans="1:2" x14ac:dyDescent="0.2">
      <c r="A45" s="1" t="s">
        <v>517</v>
      </c>
    </row>
    <row r="52" spans="1:2" x14ac:dyDescent="0.2">
      <c r="A52" s="1" t="s">
        <v>602</v>
      </c>
    </row>
    <row r="53" spans="1:2" ht="13.8" x14ac:dyDescent="0.25">
      <c r="A53" s="59" t="s">
        <v>614</v>
      </c>
    </row>
    <row r="54" spans="1:2" ht="13.8" x14ac:dyDescent="0.25">
      <c r="A54" s="59" t="s">
        <v>603</v>
      </c>
    </row>
    <row r="60" spans="1:2" x14ac:dyDescent="0.2">
      <c r="B60" s="1" t="s">
        <v>604</v>
      </c>
    </row>
    <row r="61" spans="1:2" ht="13.8" x14ac:dyDescent="0.25">
      <c r="B61" s="59" t="s">
        <v>605</v>
      </c>
    </row>
    <row r="62" spans="1:2" ht="13.8" x14ac:dyDescent="0.25">
      <c r="B62" s="59" t="s">
        <v>606</v>
      </c>
    </row>
    <row r="63" spans="1:2" ht="13.8" x14ac:dyDescent="0.25">
      <c r="B63" s="59" t="s">
        <v>607</v>
      </c>
    </row>
  </sheetData>
  <sheetProtection formatCells="0" formatColumns="0" formatRows="0" autoFilter="0" pivotTables="0"/>
  <mergeCells count="4">
    <mergeCell ref="A1:B1"/>
    <mergeCell ref="A2:B2"/>
    <mergeCell ref="A3:B3"/>
    <mergeCell ref="A4:B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78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5"/>
  <sheetViews>
    <sheetView topLeftCell="A7" zoomScaleNormal="100" workbookViewId="0">
      <selection activeCell="I7" sqref="I7"/>
    </sheetView>
  </sheetViews>
  <sheetFormatPr baseColWidth="10" defaultColWidth="9.109375" defaultRowHeight="10.199999999999999" x14ac:dyDescent="0.2"/>
  <cols>
    <col min="1" max="1" width="6" style="13" customWidth="1"/>
    <col min="2" max="2" width="50.44140625" style="13" customWidth="1"/>
    <col min="3" max="3" width="13.33203125" style="13" customWidth="1"/>
    <col min="4" max="4" width="10.88671875" style="13" customWidth="1"/>
    <col min="5" max="5" width="9.6640625" style="13" customWidth="1"/>
    <col min="6" max="16384" width="9.109375" style="13"/>
  </cols>
  <sheetData>
    <row r="1" spans="1:5" s="18" customFormat="1" ht="18.899999999999999" customHeight="1" x14ac:dyDescent="0.3">
      <c r="A1" s="180" t="s">
        <v>600</v>
      </c>
      <c r="B1" s="180"/>
      <c r="C1" s="180"/>
      <c r="D1" s="114" t="s">
        <v>497</v>
      </c>
      <c r="E1" s="115">
        <v>2024</v>
      </c>
    </row>
    <row r="2" spans="1:5" s="10" customFormat="1" ht="18.899999999999999" customHeight="1" x14ac:dyDescent="0.3">
      <c r="A2" s="180" t="s">
        <v>502</v>
      </c>
      <c r="B2" s="180"/>
      <c r="C2" s="180"/>
      <c r="D2" s="114" t="s">
        <v>498</v>
      </c>
      <c r="E2" s="115" t="s">
        <v>500</v>
      </c>
    </row>
    <row r="3" spans="1:5" s="10" customFormat="1" ht="18.899999999999999" customHeight="1" x14ac:dyDescent="0.3">
      <c r="A3" s="180" t="s">
        <v>601</v>
      </c>
      <c r="B3" s="180"/>
      <c r="C3" s="180"/>
      <c r="D3" s="114" t="s">
        <v>499</v>
      </c>
      <c r="E3" s="115">
        <v>4</v>
      </c>
    </row>
    <row r="4" spans="1:5" s="10" customFormat="1" ht="18.899999999999999" customHeight="1" x14ac:dyDescent="0.3">
      <c r="A4" s="180" t="s">
        <v>515</v>
      </c>
      <c r="B4" s="180"/>
      <c r="C4" s="180"/>
      <c r="D4" s="62"/>
      <c r="E4" s="67"/>
    </row>
    <row r="5" spans="1:5" x14ac:dyDescent="0.2">
      <c r="A5" s="11" t="s">
        <v>115</v>
      </c>
      <c r="B5" s="12"/>
      <c r="C5" s="12"/>
      <c r="D5" s="12"/>
      <c r="E5" s="12"/>
    </row>
    <row r="7" spans="1:5" x14ac:dyDescent="0.2">
      <c r="A7" s="30" t="s">
        <v>558</v>
      </c>
      <c r="B7" s="30"/>
      <c r="C7" s="30"/>
      <c r="D7" s="30"/>
      <c r="E7" s="30"/>
    </row>
    <row r="8" spans="1:5" x14ac:dyDescent="0.2">
      <c r="A8" s="31" t="s">
        <v>85</v>
      </c>
      <c r="B8" s="31" t="s">
        <v>82</v>
      </c>
      <c r="C8" s="31" t="s">
        <v>83</v>
      </c>
      <c r="D8" s="57" t="s">
        <v>275</v>
      </c>
      <c r="E8" s="58" t="s">
        <v>596</v>
      </c>
    </row>
    <row r="9" spans="1:5" x14ac:dyDescent="0.2">
      <c r="A9" s="43">
        <v>4000</v>
      </c>
      <c r="B9" s="42" t="s">
        <v>556</v>
      </c>
      <c r="C9" s="44">
        <f>SUM(C10+C57+C69)</f>
        <v>1087653813.1800001</v>
      </c>
      <c r="D9" s="39"/>
      <c r="E9" s="32"/>
    </row>
    <row r="10" spans="1:5" x14ac:dyDescent="0.2">
      <c r="A10" s="43">
        <v>4100</v>
      </c>
      <c r="B10" s="42" t="s">
        <v>222</v>
      </c>
      <c r="C10" s="44">
        <f>SUM(C11+C21+C27+C30+C36+C39+C48)</f>
        <v>244901435.09999999</v>
      </c>
      <c r="D10" s="39"/>
      <c r="E10" s="32"/>
    </row>
    <row r="11" spans="1:5" x14ac:dyDescent="0.2">
      <c r="A11" s="43">
        <v>4110</v>
      </c>
      <c r="B11" s="42" t="s">
        <v>223</v>
      </c>
      <c r="C11" s="44">
        <f>SUM(C12:C20)</f>
        <v>136382470.44</v>
      </c>
      <c r="D11" s="39"/>
      <c r="E11" s="32"/>
    </row>
    <row r="12" spans="1:5" x14ac:dyDescent="0.2">
      <c r="A12" s="33">
        <v>4111</v>
      </c>
      <c r="B12" s="34" t="s">
        <v>224</v>
      </c>
      <c r="C12" s="37">
        <v>156845</v>
      </c>
      <c r="D12" s="39"/>
      <c r="E12" s="32"/>
    </row>
    <row r="13" spans="1:5" x14ac:dyDescent="0.2">
      <c r="A13" s="33">
        <v>4112</v>
      </c>
      <c r="B13" s="34" t="s">
        <v>225</v>
      </c>
      <c r="C13" s="37">
        <v>129737232.81</v>
      </c>
      <c r="D13" s="39"/>
      <c r="E13" s="32"/>
    </row>
    <row r="14" spans="1:5" x14ac:dyDescent="0.2">
      <c r="A14" s="33">
        <v>4113</v>
      </c>
      <c r="B14" s="34" t="s">
        <v>226</v>
      </c>
      <c r="C14" s="37">
        <v>428991.73</v>
      </c>
      <c r="D14" s="39"/>
      <c r="E14" s="32"/>
    </row>
    <row r="15" spans="1:5" x14ac:dyDescent="0.2">
      <c r="A15" s="33">
        <v>4114</v>
      </c>
      <c r="B15" s="34" t="s">
        <v>227</v>
      </c>
      <c r="C15" s="37">
        <v>0</v>
      </c>
      <c r="D15" s="39"/>
      <c r="E15" s="32"/>
    </row>
    <row r="16" spans="1:5" x14ac:dyDescent="0.2">
      <c r="A16" s="33">
        <v>4115</v>
      </c>
      <c r="B16" s="34" t="s">
        <v>228</v>
      </c>
      <c r="C16" s="37">
        <v>0</v>
      </c>
      <c r="D16" s="39"/>
      <c r="E16" s="32"/>
    </row>
    <row r="17" spans="1:5" x14ac:dyDescent="0.2">
      <c r="A17" s="33">
        <v>4116</v>
      </c>
      <c r="B17" s="34" t="s">
        <v>229</v>
      </c>
      <c r="C17" s="37">
        <v>0</v>
      </c>
      <c r="D17" s="39"/>
      <c r="E17" s="32"/>
    </row>
    <row r="18" spans="1:5" x14ac:dyDescent="0.2">
      <c r="A18" s="33">
        <v>4117</v>
      </c>
      <c r="B18" s="34" t="s">
        <v>230</v>
      </c>
      <c r="C18" s="37">
        <v>6059400.9000000004</v>
      </c>
      <c r="D18" s="39"/>
      <c r="E18" s="32"/>
    </row>
    <row r="19" spans="1:5" ht="20.399999999999999" x14ac:dyDescent="0.2">
      <c r="A19" s="33">
        <v>4118</v>
      </c>
      <c r="B19" s="35" t="s">
        <v>408</v>
      </c>
      <c r="C19" s="37">
        <v>0</v>
      </c>
      <c r="D19" s="39"/>
      <c r="E19" s="32"/>
    </row>
    <row r="20" spans="1:5" x14ac:dyDescent="0.2">
      <c r="A20" s="33">
        <v>4119</v>
      </c>
      <c r="B20" s="34" t="s">
        <v>231</v>
      </c>
      <c r="C20" s="37">
        <v>0</v>
      </c>
      <c r="D20" s="39"/>
      <c r="E20" s="32"/>
    </row>
    <row r="21" spans="1:5" x14ac:dyDescent="0.2">
      <c r="A21" s="43">
        <v>4120</v>
      </c>
      <c r="B21" s="42" t="s">
        <v>232</v>
      </c>
      <c r="C21" s="44">
        <f>SUM(C22:C26)</f>
        <v>0</v>
      </c>
      <c r="D21" s="39"/>
      <c r="E21" s="32"/>
    </row>
    <row r="22" spans="1:5" x14ac:dyDescent="0.2">
      <c r="A22" s="33">
        <v>4121</v>
      </c>
      <c r="B22" s="34" t="s">
        <v>233</v>
      </c>
      <c r="C22" s="37">
        <v>0</v>
      </c>
      <c r="D22" s="39"/>
      <c r="E22" s="32"/>
    </row>
    <row r="23" spans="1:5" x14ac:dyDescent="0.2">
      <c r="A23" s="33">
        <v>4122</v>
      </c>
      <c r="B23" s="34" t="s">
        <v>409</v>
      </c>
      <c r="C23" s="37">
        <v>0</v>
      </c>
      <c r="D23" s="39"/>
      <c r="E23" s="32"/>
    </row>
    <row r="24" spans="1:5" x14ac:dyDescent="0.2">
      <c r="A24" s="33">
        <v>4123</v>
      </c>
      <c r="B24" s="34" t="s">
        <v>234</v>
      </c>
      <c r="C24" s="37">
        <v>0</v>
      </c>
      <c r="D24" s="39"/>
      <c r="E24" s="32"/>
    </row>
    <row r="25" spans="1:5" x14ac:dyDescent="0.2">
      <c r="A25" s="33">
        <v>4124</v>
      </c>
      <c r="B25" s="34" t="s">
        <v>235</v>
      </c>
      <c r="C25" s="37">
        <v>0</v>
      </c>
      <c r="D25" s="39"/>
      <c r="E25" s="32"/>
    </row>
    <row r="26" spans="1:5" x14ac:dyDescent="0.2">
      <c r="A26" s="33">
        <v>4129</v>
      </c>
      <c r="B26" s="34" t="s">
        <v>236</v>
      </c>
      <c r="C26" s="37">
        <v>0</v>
      </c>
      <c r="D26" s="39"/>
      <c r="E26" s="32"/>
    </row>
    <row r="27" spans="1:5" x14ac:dyDescent="0.2">
      <c r="A27" s="43">
        <v>4130</v>
      </c>
      <c r="B27" s="42" t="s">
        <v>237</v>
      </c>
      <c r="C27" s="44">
        <f>SUM(C28:C29)</f>
        <v>0</v>
      </c>
      <c r="D27" s="39"/>
      <c r="E27" s="32"/>
    </row>
    <row r="28" spans="1:5" x14ac:dyDescent="0.2">
      <c r="A28" s="33">
        <v>4131</v>
      </c>
      <c r="B28" s="34" t="s">
        <v>238</v>
      </c>
      <c r="C28" s="37">
        <v>0</v>
      </c>
      <c r="D28" s="39"/>
      <c r="E28" s="32"/>
    </row>
    <row r="29" spans="1:5" ht="30.6" x14ac:dyDescent="0.2">
      <c r="A29" s="33">
        <v>4132</v>
      </c>
      <c r="B29" s="35" t="s">
        <v>410</v>
      </c>
      <c r="C29" s="37">
        <v>0</v>
      </c>
      <c r="D29" s="39"/>
      <c r="E29" s="32"/>
    </row>
    <row r="30" spans="1:5" x14ac:dyDescent="0.2">
      <c r="A30" s="43">
        <v>4140</v>
      </c>
      <c r="B30" s="42" t="s">
        <v>239</v>
      </c>
      <c r="C30" s="44">
        <f>SUM(C31:C35)</f>
        <v>67772735.849999994</v>
      </c>
      <c r="D30" s="39"/>
      <c r="E30" s="32"/>
    </row>
    <row r="31" spans="1:5" x14ac:dyDescent="0.2">
      <c r="A31" s="33">
        <v>4141</v>
      </c>
      <c r="B31" s="34" t="s">
        <v>240</v>
      </c>
      <c r="C31" s="37">
        <v>11695661.85</v>
      </c>
      <c r="D31" s="39"/>
      <c r="E31" s="32"/>
    </row>
    <row r="32" spans="1:5" x14ac:dyDescent="0.2">
      <c r="A32" s="33">
        <v>4143</v>
      </c>
      <c r="B32" s="34" t="s">
        <v>241</v>
      </c>
      <c r="C32" s="37">
        <v>56077074</v>
      </c>
      <c r="D32" s="39"/>
      <c r="E32" s="32"/>
    </row>
    <row r="33" spans="1:5" x14ac:dyDescent="0.2">
      <c r="A33" s="33">
        <v>4144</v>
      </c>
      <c r="B33" s="34" t="s">
        <v>242</v>
      </c>
      <c r="C33" s="37">
        <v>0</v>
      </c>
      <c r="D33" s="39"/>
      <c r="E33" s="32"/>
    </row>
    <row r="34" spans="1:5" ht="20.399999999999999" x14ac:dyDescent="0.2">
      <c r="A34" s="33">
        <v>4145</v>
      </c>
      <c r="B34" s="35" t="s">
        <v>411</v>
      </c>
      <c r="C34" s="37">
        <v>0</v>
      </c>
      <c r="D34" s="39"/>
      <c r="E34" s="32"/>
    </row>
    <row r="35" spans="1:5" x14ac:dyDescent="0.2">
      <c r="A35" s="33">
        <v>4149</v>
      </c>
      <c r="B35" s="34" t="s">
        <v>243</v>
      </c>
      <c r="C35" s="37">
        <v>0</v>
      </c>
      <c r="D35" s="39"/>
      <c r="E35" s="32"/>
    </row>
    <row r="36" spans="1:5" x14ac:dyDescent="0.2">
      <c r="A36" s="43">
        <v>4150</v>
      </c>
      <c r="B36" s="42" t="s">
        <v>412</v>
      </c>
      <c r="C36" s="44">
        <f>SUM(C37:C38)</f>
        <v>22837861.43</v>
      </c>
      <c r="D36" s="39"/>
      <c r="E36" s="32"/>
    </row>
    <row r="37" spans="1:5" x14ac:dyDescent="0.2">
      <c r="A37" s="33">
        <v>4151</v>
      </c>
      <c r="B37" s="34" t="s">
        <v>412</v>
      </c>
      <c r="C37" s="37">
        <v>22837861.43</v>
      </c>
      <c r="D37" s="39"/>
      <c r="E37" s="32"/>
    </row>
    <row r="38" spans="1:5" ht="20.399999999999999" x14ac:dyDescent="0.2">
      <c r="A38" s="33">
        <v>4154</v>
      </c>
      <c r="B38" s="35" t="s">
        <v>413</v>
      </c>
      <c r="C38" s="37">
        <v>0</v>
      </c>
      <c r="D38" s="39"/>
      <c r="E38" s="32"/>
    </row>
    <row r="39" spans="1:5" x14ac:dyDescent="0.2">
      <c r="A39" s="43">
        <v>4160</v>
      </c>
      <c r="B39" s="42" t="s">
        <v>414</v>
      </c>
      <c r="C39" s="44">
        <f>SUM(C40:C47)</f>
        <v>17908367.379999999</v>
      </c>
      <c r="D39" s="39"/>
      <c r="E39" s="32"/>
    </row>
    <row r="40" spans="1:5" x14ac:dyDescent="0.2">
      <c r="A40" s="33">
        <v>4161</v>
      </c>
      <c r="B40" s="34" t="s">
        <v>244</v>
      </c>
      <c r="C40" s="37">
        <v>0</v>
      </c>
      <c r="D40" s="39"/>
      <c r="E40" s="32"/>
    </row>
    <row r="41" spans="1:5" x14ac:dyDescent="0.2">
      <c r="A41" s="33">
        <v>4162</v>
      </c>
      <c r="B41" s="34" t="s">
        <v>245</v>
      </c>
      <c r="C41" s="37">
        <v>10534829.52</v>
      </c>
      <c r="D41" s="39"/>
      <c r="E41" s="32"/>
    </row>
    <row r="42" spans="1:5" x14ac:dyDescent="0.2">
      <c r="A42" s="33">
        <v>4163</v>
      </c>
      <c r="B42" s="34" t="s">
        <v>246</v>
      </c>
      <c r="C42" s="37">
        <v>0</v>
      </c>
      <c r="D42" s="39"/>
      <c r="E42" s="32"/>
    </row>
    <row r="43" spans="1:5" x14ac:dyDescent="0.2">
      <c r="A43" s="33">
        <v>4164</v>
      </c>
      <c r="B43" s="34" t="s">
        <v>247</v>
      </c>
      <c r="C43" s="37">
        <v>0</v>
      </c>
      <c r="D43" s="39"/>
      <c r="E43" s="32"/>
    </row>
    <row r="44" spans="1:5" x14ac:dyDescent="0.2">
      <c r="A44" s="33">
        <v>4165</v>
      </c>
      <c r="B44" s="34" t="s">
        <v>248</v>
      </c>
      <c r="C44" s="37">
        <v>0</v>
      </c>
      <c r="D44" s="39"/>
      <c r="E44" s="32"/>
    </row>
    <row r="45" spans="1:5" ht="30.6" x14ac:dyDescent="0.2">
      <c r="A45" s="33">
        <v>4166</v>
      </c>
      <c r="B45" s="35" t="s">
        <v>415</v>
      </c>
      <c r="C45" s="37">
        <v>0</v>
      </c>
      <c r="D45" s="39"/>
      <c r="E45" s="32"/>
    </row>
    <row r="46" spans="1:5" x14ac:dyDescent="0.2">
      <c r="A46" s="33">
        <v>4168</v>
      </c>
      <c r="B46" s="34" t="s">
        <v>249</v>
      </c>
      <c r="C46" s="37">
        <v>0</v>
      </c>
      <c r="D46" s="39"/>
      <c r="E46" s="32"/>
    </row>
    <row r="47" spans="1:5" x14ac:dyDescent="0.2">
      <c r="A47" s="33">
        <v>4169</v>
      </c>
      <c r="B47" s="34" t="s">
        <v>250</v>
      </c>
      <c r="C47" s="37">
        <v>7373537.8600000003</v>
      </c>
      <c r="D47" s="39"/>
      <c r="E47" s="32"/>
    </row>
    <row r="48" spans="1:5" x14ac:dyDescent="0.2">
      <c r="A48" s="43">
        <v>4170</v>
      </c>
      <c r="B48" s="42" t="s">
        <v>492</v>
      </c>
      <c r="C48" s="44">
        <f>SUM(C49:C56)</f>
        <v>0</v>
      </c>
      <c r="D48" s="39"/>
      <c r="E48" s="32"/>
    </row>
    <row r="49" spans="1:5" x14ac:dyDescent="0.2">
      <c r="A49" s="33">
        <v>4171</v>
      </c>
      <c r="B49" s="34" t="s">
        <v>416</v>
      </c>
      <c r="C49" s="37">
        <v>0</v>
      </c>
      <c r="D49" s="39"/>
      <c r="E49" s="32"/>
    </row>
    <row r="50" spans="1:5" x14ac:dyDescent="0.2">
      <c r="A50" s="33">
        <v>4172</v>
      </c>
      <c r="B50" s="34" t="s">
        <v>417</v>
      </c>
      <c r="C50" s="37">
        <v>0</v>
      </c>
      <c r="D50" s="39"/>
      <c r="E50" s="32"/>
    </row>
    <row r="51" spans="1:5" ht="20.399999999999999" x14ac:dyDescent="0.2">
      <c r="A51" s="33">
        <v>4173</v>
      </c>
      <c r="B51" s="35" t="s">
        <v>418</v>
      </c>
      <c r="C51" s="37">
        <v>0</v>
      </c>
      <c r="D51" s="39"/>
      <c r="E51" s="32"/>
    </row>
    <row r="52" spans="1:5" ht="30.6" x14ac:dyDescent="0.2">
      <c r="A52" s="33">
        <v>4174</v>
      </c>
      <c r="B52" s="35" t="s">
        <v>419</v>
      </c>
      <c r="C52" s="37">
        <v>0</v>
      </c>
      <c r="D52" s="39"/>
      <c r="E52" s="32"/>
    </row>
    <row r="53" spans="1:5" ht="30.6" x14ac:dyDescent="0.2">
      <c r="A53" s="33">
        <v>4175</v>
      </c>
      <c r="B53" s="35" t="s">
        <v>420</v>
      </c>
      <c r="C53" s="37">
        <v>0</v>
      </c>
      <c r="D53" s="39"/>
      <c r="E53" s="32"/>
    </row>
    <row r="54" spans="1:5" ht="30.6" x14ac:dyDescent="0.2">
      <c r="A54" s="33">
        <v>4176</v>
      </c>
      <c r="B54" s="35" t="s">
        <v>421</v>
      </c>
      <c r="C54" s="37">
        <v>0</v>
      </c>
      <c r="D54" s="39"/>
      <c r="E54" s="32"/>
    </row>
    <row r="55" spans="1:5" ht="20.399999999999999" x14ac:dyDescent="0.2">
      <c r="A55" s="33">
        <v>4177</v>
      </c>
      <c r="B55" s="35" t="s">
        <v>422</v>
      </c>
      <c r="C55" s="37">
        <v>0</v>
      </c>
      <c r="D55" s="39"/>
      <c r="E55" s="32"/>
    </row>
    <row r="56" spans="1:5" ht="20.399999999999999" x14ac:dyDescent="0.2">
      <c r="A56" s="33">
        <v>4178</v>
      </c>
      <c r="B56" s="35" t="s">
        <v>423</v>
      </c>
      <c r="C56" s="37">
        <v>0</v>
      </c>
      <c r="D56" s="39"/>
      <c r="E56" s="32"/>
    </row>
    <row r="57" spans="1:5" ht="40.799999999999997" x14ac:dyDescent="0.2">
      <c r="A57" s="43">
        <v>4200</v>
      </c>
      <c r="B57" s="45" t="s">
        <v>424</v>
      </c>
      <c r="C57" s="44">
        <f>+C58+C64</f>
        <v>842752378.08000004</v>
      </c>
      <c r="D57" s="39"/>
      <c r="E57" s="32"/>
    </row>
    <row r="58" spans="1:5" ht="20.399999999999999" x14ac:dyDescent="0.2">
      <c r="A58" s="43">
        <v>4210</v>
      </c>
      <c r="B58" s="45" t="s">
        <v>425</v>
      </c>
      <c r="C58" s="44">
        <f>SUM(C59:C63)</f>
        <v>796515075.48000002</v>
      </c>
      <c r="D58" s="39"/>
      <c r="E58" s="32"/>
    </row>
    <row r="59" spans="1:5" x14ac:dyDescent="0.2">
      <c r="A59" s="33">
        <v>4211</v>
      </c>
      <c r="B59" s="34" t="s">
        <v>251</v>
      </c>
      <c r="C59" s="37">
        <v>455491298.56</v>
      </c>
      <c r="D59" s="39"/>
      <c r="E59" s="32"/>
    </row>
    <row r="60" spans="1:5" x14ac:dyDescent="0.2">
      <c r="A60" s="33">
        <v>4212</v>
      </c>
      <c r="B60" s="34" t="s">
        <v>252</v>
      </c>
      <c r="C60" s="37">
        <v>334305532.58999997</v>
      </c>
      <c r="D60" s="39"/>
      <c r="E60" s="32"/>
    </row>
    <row r="61" spans="1:5" x14ac:dyDescent="0.2">
      <c r="A61" s="33">
        <v>4213</v>
      </c>
      <c r="B61" s="34" t="s">
        <v>253</v>
      </c>
      <c r="C61" s="37">
        <v>385209.5</v>
      </c>
      <c r="D61" s="39"/>
      <c r="E61" s="32"/>
    </row>
    <row r="62" spans="1:5" x14ac:dyDescent="0.2">
      <c r="A62" s="33">
        <v>4214</v>
      </c>
      <c r="B62" s="34" t="s">
        <v>426</v>
      </c>
      <c r="C62" s="37">
        <v>6333034.8300000001</v>
      </c>
      <c r="D62" s="39"/>
      <c r="E62" s="32"/>
    </row>
    <row r="63" spans="1:5" x14ac:dyDescent="0.2">
      <c r="A63" s="33">
        <v>4215</v>
      </c>
      <c r="B63" s="34" t="s">
        <v>427</v>
      </c>
      <c r="C63" s="37">
        <v>0</v>
      </c>
      <c r="D63" s="39"/>
      <c r="E63" s="32"/>
    </row>
    <row r="64" spans="1:5" x14ac:dyDescent="0.2">
      <c r="A64" s="43">
        <v>4220</v>
      </c>
      <c r="B64" s="42" t="s">
        <v>254</v>
      </c>
      <c r="C64" s="44">
        <f>SUM(C65:C68)</f>
        <v>46237302.600000001</v>
      </c>
      <c r="D64" s="39"/>
      <c r="E64" s="32"/>
    </row>
    <row r="65" spans="1:5" x14ac:dyDescent="0.2">
      <c r="A65" s="33">
        <v>4221</v>
      </c>
      <c r="B65" s="34" t="s">
        <v>255</v>
      </c>
      <c r="C65" s="37">
        <v>46237302.600000001</v>
      </c>
      <c r="D65" s="39"/>
      <c r="E65" s="32"/>
    </row>
    <row r="66" spans="1:5" x14ac:dyDescent="0.2">
      <c r="A66" s="33">
        <v>4223</v>
      </c>
      <c r="B66" s="34" t="s">
        <v>256</v>
      </c>
      <c r="C66" s="37">
        <v>0</v>
      </c>
      <c r="D66" s="39"/>
      <c r="E66" s="32"/>
    </row>
    <row r="67" spans="1:5" x14ac:dyDescent="0.2">
      <c r="A67" s="33">
        <v>4225</v>
      </c>
      <c r="B67" s="34" t="s">
        <v>258</v>
      </c>
      <c r="C67" s="37">
        <v>0</v>
      </c>
      <c r="D67" s="39"/>
      <c r="E67" s="32"/>
    </row>
    <row r="68" spans="1:5" x14ac:dyDescent="0.2">
      <c r="A68" s="33">
        <v>4227</v>
      </c>
      <c r="B68" s="34" t="s">
        <v>428</v>
      </c>
      <c r="C68" s="37">
        <v>0</v>
      </c>
      <c r="D68" s="39"/>
      <c r="E68" s="32"/>
    </row>
    <row r="69" spans="1:5" x14ac:dyDescent="0.2">
      <c r="A69" s="46">
        <v>4300</v>
      </c>
      <c r="B69" s="42" t="s">
        <v>259</v>
      </c>
      <c r="C69" s="44">
        <f>C70+C73+C79+C81+C83</f>
        <v>0</v>
      </c>
      <c r="D69" s="34"/>
      <c r="E69" s="34"/>
    </row>
    <row r="70" spans="1:5" x14ac:dyDescent="0.2">
      <c r="A70" s="46">
        <v>4310</v>
      </c>
      <c r="B70" s="42" t="s">
        <v>260</v>
      </c>
      <c r="C70" s="44">
        <f>SUM(C71:C72)</f>
        <v>0</v>
      </c>
      <c r="D70" s="34"/>
      <c r="E70" s="34"/>
    </row>
    <row r="71" spans="1:5" x14ac:dyDescent="0.2">
      <c r="A71" s="36">
        <v>4311</v>
      </c>
      <c r="B71" s="34" t="s">
        <v>429</v>
      </c>
      <c r="C71" s="37">
        <v>0</v>
      </c>
      <c r="D71" s="34"/>
      <c r="E71" s="34"/>
    </row>
    <row r="72" spans="1:5" x14ac:dyDescent="0.2">
      <c r="A72" s="36">
        <v>4319</v>
      </c>
      <c r="B72" s="34" t="s">
        <v>261</v>
      </c>
      <c r="C72" s="37">
        <v>0</v>
      </c>
      <c r="D72" s="34"/>
      <c r="E72" s="34"/>
    </row>
    <row r="73" spans="1:5" x14ac:dyDescent="0.2">
      <c r="A73" s="46">
        <v>4320</v>
      </c>
      <c r="B73" s="42" t="s">
        <v>262</v>
      </c>
      <c r="C73" s="44">
        <f>SUM(C74:C78)</f>
        <v>0</v>
      </c>
      <c r="D73" s="34"/>
      <c r="E73" s="34"/>
    </row>
    <row r="74" spans="1:5" x14ac:dyDescent="0.2">
      <c r="A74" s="36">
        <v>4321</v>
      </c>
      <c r="B74" s="34" t="s">
        <v>263</v>
      </c>
      <c r="C74" s="37">
        <v>0</v>
      </c>
      <c r="D74" s="34"/>
      <c r="E74" s="34"/>
    </row>
    <row r="75" spans="1:5" x14ac:dyDescent="0.2">
      <c r="A75" s="36">
        <v>4322</v>
      </c>
      <c r="B75" s="34" t="s">
        <v>264</v>
      </c>
      <c r="C75" s="37">
        <v>0</v>
      </c>
      <c r="D75" s="34"/>
      <c r="E75" s="34"/>
    </row>
    <row r="76" spans="1:5" x14ac:dyDescent="0.2">
      <c r="A76" s="36">
        <v>4323</v>
      </c>
      <c r="B76" s="34" t="s">
        <v>265</v>
      </c>
      <c r="C76" s="37">
        <v>0</v>
      </c>
      <c r="D76" s="34"/>
      <c r="E76" s="34"/>
    </row>
    <row r="77" spans="1:5" x14ac:dyDescent="0.2">
      <c r="A77" s="36">
        <v>4324</v>
      </c>
      <c r="B77" s="34" t="s">
        <v>266</v>
      </c>
      <c r="C77" s="37">
        <v>0</v>
      </c>
      <c r="D77" s="34"/>
      <c r="E77" s="34"/>
    </row>
    <row r="78" spans="1:5" x14ac:dyDescent="0.2">
      <c r="A78" s="36">
        <v>4325</v>
      </c>
      <c r="B78" s="34" t="s">
        <v>267</v>
      </c>
      <c r="C78" s="37">
        <v>0</v>
      </c>
      <c r="D78" s="34"/>
      <c r="E78" s="34"/>
    </row>
    <row r="79" spans="1:5" x14ac:dyDescent="0.2">
      <c r="A79" s="46">
        <v>4330</v>
      </c>
      <c r="B79" s="42" t="s">
        <v>268</v>
      </c>
      <c r="C79" s="44">
        <f>SUM(C80)</f>
        <v>0</v>
      </c>
      <c r="D79" s="34"/>
      <c r="E79" s="34"/>
    </row>
    <row r="80" spans="1:5" x14ac:dyDescent="0.2">
      <c r="A80" s="36">
        <v>4331</v>
      </c>
      <c r="B80" s="34" t="s">
        <v>268</v>
      </c>
      <c r="C80" s="37">
        <v>0</v>
      </c>
      <c r="D80" s="34"/>
      <c r="E80" s="34"/>
    </row>
    <row r="81" spans="1:5" x14ac:dyDescent="0.2">
      <c r="A81" s="46">
        <v>4340</v>
      </c>
      <c r="B81" s="42" t="s">
        <v>269</v>
      </c>
      <c r="C81" s="44">
        <f>SUM(C82)</f>
        <v>0</v>
      </c>
      <c r="D81" s="34"/>
      <c r="E81" s="34"/>
    </row>
    <row r="82" spans="1:5" x14ac:dyDescent="0.2">
      <c r="A82" s="36">
        <v>4341</v>
      </c>
      <c r="B82" s="34" t="s">
        <v>269</v>
      </c>
      <c r="C82" s="37">
        <v>0</v>
      </c>
      <c r="D82" s="34"/>
      <c r="E82" s="34"/>
    </row>
    <row r="83" spans="1:5" x14ac:dyDescent="0.2">
      <c r="A83" s="46">
        <v>4390</v>
      </c>
      <c r="B83" s="42" t="s">
        <v>270</v>
      </c>
      <c r="C83" s="44">
        <f>SUM(C84:C90)</f>
        <v>0</v>
      </c>
      <c r="D83" s="34"/>
      <c r="E83" s="34"/>
    </row>
    <row r="84" spans="1:5" x14ac:dyDescent="0.2">
      <c r="A84" s="36">
        <v>4392</v>
      </c>
      <c r="B84" s="34" t="s">
        <v>271</v>
      </c>
      <c r="C84" s="37">
        <v>0</v>
      </c>
      <c r="D84" s="34"/>
      <c r="E84" s="34"/>
    </row>
    <row r="85" spans="1:5" x14ac:dyDescent="0.2">
      <c r="A85" s="36">
        <v>4393</v>
      </c>
      <c r="B85" s="34" t="s">
        <v>430</v>
      </c>
      <c r="C85" s="37">
        <v>0</v>
      </c>
      <c r="D85" s="34"/>
      <c r="E85" s="34"/>
    </row>
    <row r="86" spans="1:5" x14ac:dyDescent="0.2">
      <c r="A86" s="36">
        <v>4394</v>
      </c>
      <c r="B86" s="34" t="s">
        <v>272</v>
      </c>
      <c r="C86" s="37">
        <v>0</v>
      </c>
      <c r="D86" s="34"/>
      <c r="E86" s="34"/>
    </row>
    <row r="87" spans="1:5" x14ac:dyDescent="0.2">
      <c r="A87" s="36">
        <v>4395</v>
      </c>
      <c r="B87" s="34" t="s">
        <v>273</v>
      </c>
      <c r="C87" s="37">
        <v>0</v>
      </c>
      <c r="D87" s="34"/>
      <c r="E87" s="34"/>
    </row>
    <row r="88" spans="1:5" x14ac:dyDescent="0.2">
      <c r="A88" s="36">
        <v>4396</v>
      </c>
      <c r="B88" s="34" t="s">
        <v>274</v>
      </c>
      <c r="C88" s="37">
        <v>0</v>
      </c>
      <c r="D88" s="34"/>
      <c r="E88" s="34"/>
    </row>
    <row r="89" spans="1:5" x14ac:dyDescent="0.2">
      <c r="A89" s="36">
        <v>4397</v>
      </c>
      <c r="B89" s="34" t="s">
        <v>431</v>
      </c>
      <c r="C89" s="37">
        <v>0</v>
      </c>
      <c r="D89" s="34"/>
      <c r="E89" s="34"/>
    </row>
    <row r="90" spans="1:5" x14ac:dyDescent="0.2">
      <c r="A90" s="36">
        <v>4399</v>
      </c>
      <c r="B90" s="34" t="s">
        <v>270</v>
      </c>
      <c r="C90" s="37">
        <v>0</v>
      </c>
      <c r="D90" s="34"/>
      <c r="E90" s="34"/>
    </row>
    <row r="91" spans="1:5" x14ac:dyDescent="0.2">
      <c r="A91" s="32"/>
      <c r="B91" s="32"/>
      <c r="C91" s="32"/>
      <c r="D91" s="32"/>
      <c r="E91" s="32"/>
    </row>
    <row r="92" spans="1:5" x14ac:dyDescent="0.2">
      <c r="A92" s="30" t="s">
        <v>557</v>
      </c>
      <c r="B92" s="30"/>
      <c r="C92" s="30"/>
      <c r="D92" s="30"/>
      <c r="E92" s="30"/>
    </row>
    <row r="93" spans="1:5" x14ac:dyDescent="0.2">
      <c r="A93" s="31" t="s">
        <v>85</v>
      </c>
      <c r="B93" s="31" t="s">
        <v>82</v>
      </c>
      <c r="C93" s="31" t="s">
        <v>83</v>
      </c>
      <c r="D93" s="31" t="s">
        <v>275</v>
      </c>
      <c r="E93" s="31" t="s">
        <v>596</v>
      </c>
    </row>
    <row r="94" spans="1:5" x14ac:dyDescent="0.2">
      <c r="A94" s="46">
        <v>5000</v>
      </c>
      <c r="B94" s="42" t="s">
        <v>276</v>
      </c>
      <c r="C94" s="44">
        <f>C95+C123+C156+C166+C181+C210</f>
        <v>872856764.70000005</v>
      </c>
      <c r="D94" s="47">
        <v>1</v>
      </c>
      <c r="E94" s="34"/>
    </row>
    <row r="95" spans="1:5" x14ac:dyDescent="0.2">
      <c r="A95" s="46">
        <v>5100</v>
      </c>
      <c r="B95" s="42" t="s">
        <v>277</v>
      </c>
      <c r="C95" s="44">
        <f>C96+C103+C113</f>
        <v>689138201.11000013</v>
      </c>
      <c r="D95" s="47">
        <f>C95/$C$94</f>
        <v>0.78952037605718295</v>
      </c>
      <c r="E95" s="34"/>
    </row>
    <row r="96" spans="1:5" x14ac:dyDescent="0.2">
      <c r="A96" s="46">
        <v>5110</v>
      </c>
      <c r="B96" s="42" t="s">
        <v>278</v>
      </c>
      <c r="C96" s="44">
        <f>SUM(C97:C102)</f>
        <v>405420831.99000001</v>
      </c>
      <c r="D96" s="47">
        <f t="shared" ref="D96:D159" si="0">C96/$C$94</f>
        <v>0.46447578616102347</v>
      </c>
      <c r="E96" s="34"/>
    </row>
    <row r="97" spans="1:5" x14ac:dyDescent="0.2">
      <c r="A97" s="36">
        <v>5111</v>
      </c>
      <c r="B97" s="34" t="s">
        <v>279</v>
      </c>
      <c r="C97" s="37">
        <v>229490605.78999999</v>
      </c>
      <c r="D97" s="38">
        <f t="shared" si="0"/>
        <v>0.26291897487771165</v>
      </c>
      <c r="E97" s="34"/>
    </row>
    <row r="98" spans="1:5" x14ac:dyDescent="0.2">
      <c r="A98" s="36">
        <v>5112</v>
      </c>
      <c r="B98" s="34" t="s">
        <v>280</v>
      </c>
      <c r="C98" s="37">
        <v>4870137.71</v>
      </c>
      <c r="D98" s="38">
        <f t="shared" si="0"/>
        <v>5.5795382552529813E-3</v>
      </c>
      <c r="E98" s="34"/>
    </row>
    <row r="99" spans="1:5" x14ac:dyDescent="0.2">
      <c r="A99" s="36">
        <v>5113</v>
      </c>
      <c r="B99" s="34" t="s">
        <v>281</v>
      </c>
      <c r="C99" s="37">
        <v>49223383.18</v>
      </c>
      <c r="D99" s="38">
        <f t="shared" si="0"/>
        <v>5.6393425783803172E-2</v>
      </c>
      <c r="E99" s="34"/>
    </row>
    <row r="100" spans="1:5" x14ac:dyDescent="0.2">
      <c r="A100" s="36">
        <v>5114</v>
      </c>
      <c r="B100" s="34" t="s">
        <v>282</v>
      </c>
      <c r="C100" s="37">
        <v>86451497.010000005</v>
      </c>
      <c r="D100" s="38">
        <f t="shared" si="0"/>
        <v>9.9044311170244856E-2</v>
      </c>
      <c r="E100" s="34"/>
    </row>
    <row r="101" spans="1:5" x14ac:dyDescent="0.2">
      <c r="A101" s="36">
        <v>5115</v>
      </c>
      <c r="B101" s="34" t="s">
        <v>283</v>
      </c>
      <c r="C101" s="37">
        <v>35385208.299999997</v>
      </c>
      <c r="D101" s="38">
        <f t="shared" si="0"/>
        <v>4.0539536074010785E-2</v>
      </c>
      <c r="E101" s="34"/>
    </row>
    <row r="102" spans="1:5" x14ac:dyDescent="0.2">
      <c r="A102" s="36">
        <v>5116</v>
      </c>
      <c r="B102" s="34" t="s">
        <v>284</v>
      </c>
      <c r="C102" s="37">
        <v>0</v>
      </c>
      <c r="D102" s="38">
        <f t="shared" si="0"/>
        <v>0</v>
      </c>
      <c r="E102" s="34"/>
    </row>
    <row r="103" spans="1:5" x14ac:dyDescent="0.2">
      <c r="A103" s="46">
        <v>5120</v>
      </c>
      <c r="B103" s="42" t="s">
        <v>285</v>
      </c>
      <c r="C103" s="44">
        <f>SUM(C104:C112)</f>
        <v>106608587.97</v>
      </c>
      <c r="D103" s="47">
        <f t="shared" si="0"/>
        <v>0.12213755140757974</v>
      </c>
      <c r="E103" s="34"/>
    </row>
    <row r="104" spans="1:5" x14ac:dyDescent="0.2">
      <c r="A104" s="36">
        <v>5121</v>
      </c>
      <c r="B104" s="34" t="s">
        <v>286</v>
      </c>
      <c r="C104" s="37">
        <v>7002437.1200000001</v>
      </c>
      <c r="D104" s="38">
        <f t="shared" si="0"/>
        <v>8.022435528017853E-3</v>
      </c>
      <c r="E104" s="34"/>
    </row>
    <row r="105" spans="1:5" x14ac:dyDescent="0.2">
      <c r="A105" s="36">
        <v>5122</v>
      </c>
      <c r="B105" s="34" t="s">
        <v>287</v>
      </c>
      <c r="C105" s="37">
        <v>4614674.9800000004</v>
      </c>
      <c r="D105" s="38">
        <f t="shared" si="0"/>
        <v>5.286863969698464E-3</v>
      </c>
      <c r="E105" s="34"/>
    </row>
    <row r="106" spans="1:5" x14ac:dyDescent="0.2">
      <c r="A106" s="36">
        <v>5123</v>
      </c>
      <c r="B106" s="34" t="s">
        <v>288</v>
      </c>
      <c r="C106" s="37">
        <v>19720</v>
      </c>
      <c r="D106" s="38">
        <f t="shared" si="0"/>
        <v>2.2592481146408648E-5</v>
      </c>
      <c r="E106" s="34"/>
    </row>
    <row r="107" spans="1:5" x14ac:dyDescent="0.2">
      <c r="A107" s="36">
        <v>5124</v>
      </c>
      <c r="B107" s="34" t="s">
        <v>289</v>
      </c>
      <c r="C107" s="37">
        <v>35440168</v>
      </c>
      <c r="D107" s="38">
        <f t="shared" si="0"/>
        <v>4.0602501387705631E-2</v>
      </c>
      <c r="E107" s="34"/>
    </row>
    <row r="108" spans="1:5" x14ac:dyDescent="0.2">
      <c r="A108" s="36">
        <v>5125</v>
      </c>
      <c r="B108" s="34" t="s">
        <v>290</v>
      </c>
      <c r="C108" s="37">
        <v>1527692.63</v>
      </c>
      <c r="D108" s="38">
        <f t="shared" si="0"/>
        <v>1.7502214473013407E-3</v>
      </c>
      <c r="E108" s="34"/>
    </row>
    <row r="109" spans="1:5" x14ac:dyDescent="0.2">
      <c r="A109" s="36">
        <v>5126</v>
      </c>
      <c r="B109" s="34" t="s">
        <v>291</v>
      </c>
      <c r="C109" s="37">
        <v>35324444.640000001</v>
      </c>
      <c r="D109" s="38">
        <f t="shared" si="0"/>
        <v>4.0469921376093107E-2</v>
      </c>
      <c r="E109" s="34"/>
    </row>
    <row r="110" spans="1:5" x14ac:dyDescent="0.2">
      <c r="A110" s="36">
        <v>5127</v>
      </c>
      <c r="B110" s="34" t="s">
        <v>292</v>
      </c>
      <c r="C110" s="37">
        <v>12748205.4</v>
      </c>
      <c r="D110" s="38">
        <f t="shared" si="0"/>
        <v>1.460515163032682E-2</v>
      </c>
      <c r="E110" s="34"/>
    </row>
    <row r="111" spans="1:5" x14ac:dyDescent="0.2">
      <c r="A111" s="36">
        <v>5128</v>
      </c>
      <c r="B111" s="34" t="s">
        <v>293</v>
      </c>
      <c r="C111" s="37">
        <v>40697.1</v>
      </c>
      <c r="D111" s="38">
        <f t="shared" si="0"/>
        <v>4.6625175682733635E-5</v>
      </c>
      <c r="E111" s="34"/>
    </row>
    <row r="112" spans="1:5" x14ac:dyDescent="0.2">
      <c r="A112" s="36">
        <v>5129</v>
      </c>
      <c r="B112" s="34" t="s">
        <v>294</v>
      </c>
      <c r="C112" s="37">
        <v>9890548.0999999996</v>
      </c>
      <c r="D112" s="38">
        <f t="shared" si="0"/>
        <v>1.1331238411607396E-2</v>
      </c>
      <c r="E112" s="34"/>
    </row>
    <row r="113" spans="1:5" x14ac:dyDescent="0.2">
      <c r="A113" s="46">
        <v>5130</v>
      </c>
      <c r="B113" s="42" t="s">
        <v>295</v>
      </c>
      <c r="C113" s="44">
        <f>SUM(C114:C122)</f>
        <v>177108781.15000004</v>
      </c>
      <c r="D113" s="47">
        <f t="shared" si="0"/>
        <v>0.20290703848857966</v>
      </c>
      <c r="E113" s="34"/>
    </row>
    <row r="114" spans="1:5" x14ac:dyDescent="0.2">
      <c r="A114" s="36">
        <v>5131</v>
      </c>
      <c r="B114" s="34" t="s">
        <v>296</v>
      </c>
      <c r="C114" s="37">
        <v>40211852.880000003</v>
      </c>
      <c r="D114" s="38">
        <f t="shared" si="0"/>
        <v>4.6069245844500929E-2</v>
      </c>
      <c r="E114" s="34"/>
    </row>
    <row r="115" spans="1:5" x14ac:dyDescent="0.2">
      <c r="A115" s="36">
        <v>5132</v>
      </c>
      <c r="B115" s="34" t="s">
        <v>297</v>
      </c>
      <c r="C115" s="37">
        <v>9380295.0800000001</v>
      </c>
      <c r="D115" s="38">
        <f t="shared" si="0"/>
        <v>1.0746660230357495E-2</v>
      </c>
      <c r="E115" s="34"/>
    </row>
    <row r="116" spans="1:5" x14ac:dyDescent="0.2">
      <c r="A116" s="36">
        <v>5133</v>
      </c>
      <c r="B116" s="34" t="s">
        <v>298</v>
      </c>
      <c r="C116" s="37">
        <v>48891225.710000001</v>
      </c>
      <c r="D116" s="38">
        <f t="shared" si="0"/>
        <v>5.601288514594243E-2</v>
      </c>
      <c r="E116" s="34"/>
    </row>
    <row r="117" spans="1:5" x14ac:dyDescent="0.2">
      <c r="A117" s="36">
        <v>5134</v>
      </c>
      <c r="B117" s="34" t="s">
        <v>299</v>
      </c>
      <c r="C117" s="37">
        <v>5964944.3099999996</v>
      </c>
      <c r="D117" s="38">
        <f t="shared" si="0"/>
        <v>6.8338180457937388E-3</v>
      </c>
      <c r="E117" s="34"/>
    </row>
    <row r="118" spans="1:5" x14ac:dyDescent="0.2">
      <c r="A118" s="36">
        <v>5135</v>
      </c>
      <c r="B118" s="34" t="s">
        <v>300</v>
      </c>
      <c r="C118" s="37">
        <v>25494671.59</v>
      </c>
      <c r="D118" s="38">
        <f t="shared" si="0"/>
        <v>2.9208310711508884E-2</v>
      </c>
      <c r="E118" s="34"/>
    </row>
    <row r="119" spans="1:5" x14ac:dyDescent="0.2">
      <c r="A119" s="36">
        <v>5136</v>
      </c>
      <c r="B119" s="34" t="s">
        <v>301</v>
      </c>
      <c r="C119" s="37">
        <v>4617617.16</v>
      </c>
      <c r="D119" s="38">
        <f t="shared" si="0"/>
        <v>5.290234717476321E-3</v>
      </c>
      <c r="E119" s="34"/>
    </row>
    <row r="120" spans="1:5" x14ac:dyDescent="0.2">
      <c r="A120" s="36">
        <v>5137</v>
      </c>
      <c r="B120" s="34" t="s">
        <v>302</v>
      </c>
      <c r="C120" s="37">
        <v>164776.46</v>
      </c>
      <c r="D120" s="38">
        <f t="shared" si="0"/>
        <v>1.8877835019888228E-4</v>
      </c>
      <c r="E120" s="34"/>
    </row>
    <row r="121" spans="1:5" x14ac:dyDescent="0.2">
      <c r="A121" s="36">
        <v>5138</v>
      </c>
      <c r="B121" s="34" t="s">
        <v>303</v>
      </c>
      <c r="C121" s="37">
        <v>31633464.989999998</v>
      </c>
      <c r="D121" s="38">
        <f t="shared" si="0"/>
        <v>3.624130128712743E-2</v>
      </c>
      <c r="E121" s="34"/>
    </row>
    <row r="122" spans="1:5" x14ac:dyDescent="0.2">
      <c r="A122" s="36">
        <v>5139</v>
      </c>
      <c r="B122" s="34" t="s">
        <v>304</v>
      </c>
      <c r="C122" s="37">
        <v>10749932.970000001</v>
      </c>
      <c r="D122" s="38">
        <f t="shared" si="0"/>
        <v>1.2315804155673515E-2</v>
      </c>
      <c r="E122" s="34"/>
    </row>
    <row r="123" spans="1:5" x14ac:dyDescent="0.2">
      <c r="A123" s="46">
        <v>5200</v>
      </c>
      <c r="B123" s="42" t="s">
        <v>305</v>
      </c>
      <c r="C123" s="44">
        <f>C124+C127+C130+C133+C138+C142+C145+C147+C153</f>
        <v>131534911.75</v>
      </c>
      <c r="D123" s="47">
        <f t="shared" si="0"/>
        <v>0.15069472686645033</v>
      </c>
      <c r="E123" s="34"/>
    </row>
    <row r="124" spans="1:5" x14ac:dyDescent="0.2">
      <c r="A124" s="46">
        <v>5210</v>
      </c>
      <c r="B124" s="42" t="s">
        <v>306</v>
      </c>
      <c r="C124" s="44">
        <f>SUM(C125:C126)</f>
        <v>1121413.44</v>
      </c>
      <c r="D124" s="47">
        <f t="shared" si="0"/>
        <v>1.2847622718321129E-3</v>
      </c>
      <c r="E124" s="34"/>
    </row>
    <row r="125" spans="1:5" x14ac:dyDescent="0.2">
      <c r="A125" s="36">
        <v>5211</v>
      </c>
      <c r="B125" s="34" t="s">
        <v>307</v>
      </c>
      <c r="C125" s="37">
        <v>0</v>
      </c>
      <c r="D125" s="38">
        <f t="shared" si="0"/>
        <v>0</v>
      </c>
      <c r="E125" s="34"/>
    </row>
    <row r="126" spans="1:5" x14ac:dyDescent="0.2">
      <c r="A126" s="36">
        <v>5212</v>
      </c>
      <c r="B126" s="34" t="s">
        <v>308</v>
      </c>
      <c r="C126" s="37">
        <v>1121413.44</v>
      </c>
      <c r="D126" s="38">
        <f t="shared" si="0"/>
        <v>1.2847622718321129E-3</v>
      </c>
      <c r="E126" s="34"/>
    </row>
    <row r="127" spans="1:5" x14ac:dyDescent="0.2">
      <c r="A127" s="46">
        <v>5220</v>
      </c>
      <c r="B127" s="42" t="s">
        <v>309</v>
      </c>
      <c r="C127" s="44">
        <f>SUM(C128:C129)</f>
        <v>85461026.079999998</v>
      </c>
      <c r="D127" s="47">
        <f t="shared" si="0"/>
        <v>9.7909564932309207E-2</v>
      </c>
      <c r="E127" s="34"/>
    </row>
    <row r="128" spans="1:5" x14ac:dyDescent="0.2">
      <c r="A128" s="36">
        <v>5221</v>
      </c>
      <c r="B128" s="34" t="s">
        <v>310</v>
      </c>
      <c r="C128" s="37">
        <v>85461026.079999998</v>
      </c>
      <c r="D128" s="38">
        <f t="shared" si="0"/>
        <v>9.7909564932309207E-2</v>
      </c>
      <c r="E128" s="34"/>
    </row>
    <row r="129" spans="1:5" x14ac:dyDescent="0.2">
      <c r="A129" s="36">
        <v>5222</v>
      </c>
      <c r="B129" s="34" t="s">
        <v>311</v>
      </c>
      <c r="C129" s="37">
        <v>0</v>
      </c>
      <c r="D129" s="38">
        <f t="shared" si="0"/>
        <v>0</v>
      </c>
      <c r="E129" s="34"/>
    </row>
    <row r="130" spans="1:5" x14ac:dyDescent="0.2">
      <c r="A130" s="46">
        <v>5230</v>
      </c>
      <c r="B130" s="42" t="s">
        <v>256</v>
      </c>
      <c r="C130" s="44">
        <f>SUM(C131:C132)</f>
        <v>12599750</v>
      </c>
      <c r="D130" s="47">
        <f t="shared" si="0"/>
        <v>1.4435071720307422E-2</v>
      </c>
      <c r="E130" s="34"/>
    </row>
    <row r="131" spans="1:5" x14ac:dyDescent="0.2">
      <c r="A131" s="36">
        <v>5231</v>
      </c>
      <c r="B131" s="34" t="s">
        <v>312</v>
      </c>
      <c r="C131" s="37">
        <v>4269350</v>
      </c>
      <c r="D131" s="38">
        <f t="shared" si="0"/>
        <v>4.8912377982971477E-3</v>
      </c>
      <c r="E131" s="34"/>
    </row>
    <row r="132" spans="1:5" x14ac:dyDescent="0.2">
      <c r="A132" s="36">
        <v>5232</v>
      </c>
      <c r="B132" s="34" t="s">
        <v>313</v>
      </c>
      <c r="C132" s="37">
        <v>8330400</v>
      </c>
      <c r="D132" s="38">
        <f t="shared" si="0"/>
        <v>9.5438339220102735E-3</v>
      </c>
      <c r="E132" s="34"/>
    </row>
    <row r="133" spans="1:5" x14ac:dyDescent="0.2">
      <c r="A133" s="46">
        <v>5240</v>
      </c>
      <c r="B133" s="42" t="s">
        <v>257</v>
      </c>
      <c r="C133" s="44">
        <f>SUM(C134:C137)</f>
        <v>32352722.230000004</v>
      </c>
      <c r="D133" s="47">
        <f t="shared" si="0"/>
        <v>3.7065327942001576E-2</v>
      </c>
      <c r="E133" s="34"/>
    </row>
    <row r="134" spans="1:5" x14ac:dyDescent="0.2">
      <c r="A134" s="36">
        <v>5241</v>
      </c>
      <c r="B134" s="34" t="s">
        <v>314</v>
      </c>
      <c r="C134" s="37">
        <v>24765031.82</v>
      </c>
      <c r="D134" s="38">
        <f t="shared" si="0"/>
        <v>2.8372389172594333E-2</v>
      </c>
      <c r="E134" s="34"/>
    </row>
    <row r="135" spans="1:5" x14ac:dyDescent="0.2">
      <c r="A135" s="36">
        <v>5242</v>
      </c>
      <c r="B135" s="34" t="s">
        <v>315</v>
      </c>
      <c r="C135" s="37">
        <v>4511890.42</v>
      </c>
      <c r="D135" s="38">
        <f t="shared" si="0"/>
        <v>5.1691074669630724E-3</v>
      </c>
      <c r="E135" s="34"/>
    </row>
    <row r="136" spans="1:5" x14ac:dyDescent="0.2">
      <c r="A136" s="36">
        <v>5243</v>
      </c>
      <c r="B136" s="34" t="s">
        <v>316</v>
      </c>
      <c r="C136" s="37">
        <v>3075799.99</v>
      </c>
      <c r="D136" s="38">
        <f t="shared" si="0"/>
        <v>3.5238313024441637E-3</v>
      </c>
      <c r="E136" s="34"/>
    </row>
    <row r="137" spans="1:5" x14ac:dyDescent="0.2">
      <c r="A137" s="36">
        <v>5244</v>
      </c>
      <c r="B137" s="34" t="s">
        <v>317</v>
      </c>
      <c r="C137" s="37">
        <v>0</v>
      </c>
      <c r="D137" s="38">
        <f t="shared" si="0"/>
        <v>0</v>
      </c>
      <c r="E137" s="34"/>
    </row>
    <row r="138" spans="1:5" x14ac:dyDescent="0.2">
      <c r="A138" s="46">
        <v>5250</v>
      </c>
      <c r="B138" s="42" t="s">
        <v>258</v>
      </c>
      <c r="C138" s="44">
        <f>SUM(C139:C141)</f>
        <v>0</v>
      </c>
      <c r="D138" s="47">
        <f t="shared" si="0"/>
        <v>0</v>
      </c>
      <c r="E138" s="34"/>
    </row>
    <row r="139" spans="1:5" x14ac:dyDescent="0.2">
      <c r="A139" s="36">
        <v>5251</v>
      </c>
      <c r="B139" s="34" t="s">
        <v>318</v>
      </c>
      <c r="C139" s="37">
        <v>0</v>
      </c>
      <c r="D139" s="38">
        <f t="shared" si="0"/>
        <v>0</v>
      </c>
      <c r="E139" s="34"/>
    </row>
    <row r="140" spans="1:5" x14ac:dyDescent="0.2">
      <c r="A140" s="36">
        <v>5252</v>
      </c>
      <c r="B140" s="34" t="s">
        <v>319</v>
      </c>
      <c r="C140" s="37">
        <v>0</v>
      </c>
      <c r="D140" s="38">
        <f t="shared" si="0"/>
        <v>0</v>
      </c>
      <c r="E140" s="34"/>
    </row>
    <row r="141" spans="1:5" x14ac:dyDescent="0.2">
      <c r="A141" s="36">
        <v>5259</v>
      </c>
      <c r="B141" s="34" t="s">
        <v>320</v>
      </c>
      <c r="C141" s="37">
        <v>0</v>
      </c>
      <c r="D141" s="38">
        <f t="shared" si="0"/>
        <v>0</v>
      </c>
      <c r="E141" s="34"/>
    </row>
    <row r="142" spans="1:5" x14ac:dyDescent="0.2">
      <c r="A142" s="46">
        <v>5260</v>
      </c>
      <c r="B142" s="42" t="s">
        <v>321</v>
      </c>
      <c r="C142" s="44">
        <f>SUM(C143:C144)</f>
        <v>0</v>
      </c>
      <c r="D142" s="47">
        <f t="shared" si="0"/>
        <v>0</v>
      </c>
      <c r="E142" s="34"/>
    </row>
    <row r="143" spans="1:5" x14ac:dyDescent="0.2">
      <c r="A143" s="36">
        <v>5261</v>
      </c>
      <c r="B143" s="34" t="s">
        <v>322</v>
      </c>
      <c r="C143" s="37">
        <v>0</v>
      </c>
      <c r="D143" s="38">
        <f t="shared" si="0"/>
        <v>0</v>
      </c>
      <c r="E143" s="34"/>
    </row>
    <row r="144" spans="1:5" x14ac:dyDescent="0.2">
      <c r="A144" s="36">
        <v>5262</v>
      </c>
      <c r="B144" s="34" t="s">
        <v>323</v>
      </c>
      <c r="C144" s="37">
        <v>0</v>
      </c>
      <c r="D144" s="38">
        <f t="shared" si="0"/>
        <v>0</v>
      </c>
      <c r="E144" s="34"/>
    </row>
    <row r="145" spans="1:5" x14ac:dyDescent="0.2">
      <c r="A145" s="46">
        <v>5270</v>
      </c>
      <c r="B145" s="42" t="s">
        <v>324</v>
      </c>
      <c r="C145" s="44">
        <f>SUM(C146)</f>
        <v>0</v>
      </c>
      <c r="D145" s="47">
        <f t="shared" si="0"/>
        <v>0</v>
      </c>
      <c r="E145" s="34"/>
    </row>
    <row r="146" spans="1:5" x14ac:dyDescent="0.2">
      <c r="A146" s="36">
        <v>5271</v>
      </c>
      <c r="B146" s="34" t="s">
        <v>325</v>
      </c>
      <c r="C146" s="37">
        <v>0</v>
      </c>
      <c r="D146" s="38">
        <f t="shared" si="0"/>
        <v>0</v>
      </c>
      <c r="E146" s="34"/>
    </row>
    <row r="147" spans="1:5" x14ac:dyDescent="0.2">
      <c r="A147" s="46">
        <v>5280</v>
      </c>
      <c r="B147" s="42" t="s">
        <v>326</v>
      </c>
      <c r="C147" s="44">
        <f>SUM(C148:C152)</f>
        <v>0</v>
      </c>
      <c r="D147" s="47">
        <f t="shared" si="0"/>
        <v>0</v>
      </c>
      <c r="E147" s="34"/>
    </row>
    <row r="148" spans="1:5" x14ac:dyDescent="0.2">
      <c r="A148" s="36">
        <v>5281</v>
      </c>
      <c r="B148" s="34" t="s">
        <v>327</v>
      </c>
      <c r="C148" s="37">
        <v>0</v>
      </c>
      <c r="D148" s="38">
        <f t="shared" si="0"/>
        <v>0</v>
      </c>
      <c r="E148" s="34"/>
    </row>
    <row r="149" spans="1:5" x14ac:dyDescent="0.2">
      <c r="A149" s="36">
        <v>5282</v>
      </c>
      <c r="B149" s="34" t="s">
        <v>328</v>
      </c>
      <c r="C149" s="37">
        <v>0</v>
      </c>
      <c r="D149" s="38">
        <f t="shared" si="0"/>
        <v>0</v>
      </c>
      <c r="E149" s="34"/>
    </row>
    <row r="150" spans="1:5" x14ac:dyDescent="0.2">
      <c r="A150" s="36">
        <v>5283</v>
      </c>
      <c r="B150" s="34" t="s">
        <v>329</v>
      </c>
      <c r="C150" s="37">
        <v>0</v>
      </c>
      <c r="D150" s="38">
        <f t="shared" si="0"/>
        <v>0</v>
      </c>
      <c r="E150" s="34"/>
    </row>
    <row r="151" spans="1:5" x14ac:dyDescent="0.2">
      <c r="A151" s="36">
        <v>5284</v>
      </c>
      <c r="B151" s="34" t="s">
        <v>330</v>
      </c>
      <c r="C151" s="37">
        <v>0</v>
      </c>
      <c r="D151" s="38">
        <f t="shared" si="0"/>
        <v>0</v>
      </c>
      <c r="E151" s="34"/>
    </row>
    <row r="152" spans="1:5" x14ac:dyDescent="0.2">
      <c r="A152" s="36">
        <v>5285</v>
      </c>
      <c r="B152" s="34" t="s">
        <v>331</v>
      </c>
      <c r="C152" s="37">
        <v>0</v>
      </c>
      <c r="D152" s="38">
        <f t="shared" si="0"/>
        <v>0</v>
      </c>
      <c r="E152" s="34"/>
    </row>
    <row r="153" spans="1:5" x14ac:dyDescent="0.2">
      <c r="A153" s="46">
        <v>5290</v>
      </c>
      <c r="B153" s="42" t="s">
        <v>332</v>
      </c>
      <c r="C153" s="44">
        <f>SUM(C154:C155)</f>
        <v>0</v>
      </c>
      <c r="D153" s="47">
        <f t="shared" si="0"/>
        <v>0</v>
      </c>
      <c r="E153" s="34"/>
    </row>
    <row r="154" spans="1:5" x14ac:dyDescent="0.2">
      <c r="A154" s="36">
        <v>5291</v>
      </c>
      <c r="B154" s="34" t="s">
        <v>333</v>
      </c>
      <c r="C154" s="37">
        <v>0</v>
      </c>
      <c r="D154" s="38">
        <f t="shared" si="0"/>
        <v>0</v>
      </c>
      <c r="E154" s="34"/>
    </row>
    <row r="155" spans="1:5" x14ac:dyDescent="0.2">
      <c r="A155" s="36">
        <v>5292</v>
      </c>
      <c r="B155" s="34" t="s">
        <v>334</v>
      </c>
      <c r="C155" s="37">
        <v>0</v>
      </c>
      <c r="D155" s="38">
        <f t="shared" si="0"/>
        <v>0</v>
      </c>
      <c r="E155" s="34"/>
    </row>
    <row r="156" spans="1:5" x14ac:dyDescent="0.2">
      <c r="A156" s="46">
        <v>5300</v>
      </c>
      <c r="B156" s="42" t="s">
        <v>335</v>
      </c>
      <c r="C156" s="44">
        <f>C157+C160+C163</f>
        <v>0</v>
      </c>
      <c r="D156" s="47">
        <f t="shared" si="0"/>
        <v>0</v>
      </c>
      <c r="E156" s="34"/>
    </row>
    <row r="157" spans="1:5" x14ac:dyDescent="0.2">
      <c r="A157" s="46">
        <v>5310</v>
      </c>
      <c r="B157" s="42" t="s">
        <v>251</v>
      </c>
      <c r="C157" s="44">
        <f>C158+C159</f>
        <v>0</v>
      </c>
      <c r="D157" s="47">
        <f t="shared" si="0"/>
        <v>0</v>
      </c>
      <c r="E157" s="34"/>
    </row>
    <row r="158" spans="1:5" x14ac:dyDescent="0.2">
      <c r="A158" s="36">
        <v>5311</v>
      </c>
      <c r="B158" s="34" t="s">
        <v>336</v>
      </c>
      <c r="C158" s="37">
        <v>0</v>
      </c>
      <c r="D158" s="38">
        <f t="shared" si="0"/>
        <v>0</v>
      </c>
      <c r="E158" s="34"/>
    </row>
    <row r="159" spans="1:5" x14ac:dyDescent="0.2">
      <c r="A159" s="36">
        <v>5312</v>
      </c>
      <c r="B159" s="34" t="s">
        <v>337</v>
      </c>
      <c r="C159" s="37">
        <v>0</v>
      </c>
      <c r="D159" s="38">
        <f t="shared" si="0"/>
        <v>0</v>
      </c>
      <c r="E159" s="34"/>
    </row>
    <row r="160" spans="1:5" x14ac:dyDescent="0.2">
      <c r="A160" s="46">
        <v>5320</v>
      </c>
      <c r="B160" s="42" t="s">
        <v>252</v>
      </c>
      <c r="C160" s="44">
        <f>SUM(C161:C162)</f>
        <v>0</v>
      </c>
      <c r="D160" s="47">
        <f t="shared" ref="D160:D212" si="1">C160/$C$94</f>
        <v>0</v>
      </c>
      <c r="E160" s="34"/>
    </row>
    <row r="161" spans="1:5" x14ac:dyDescent="0.2">
      <c r="A161" s="36">
        <v>5321</v>
      </c>
      <c r="B161" s="34" t="s">
        <v>338</v>
      </c>
      <c r="C161" s="37">
        <v>0</v>
      </c>
      <c r="D161" s="38">
        <f t="shared" si="1"/>
        <v>0</v>
      </c>
      <c r="E161" s="34"/>
    </row>
    <row r="162" spans="1:5" x14ac:dyDescent="0.2">
      <c r="A162" s="36">
        <v>5322</v>
      </c>
      <c r="B162" s="34" t="s">
        <v>339</v>
      </c>
      <c r="C162" s="37">
        <v>0</v>
      </c>
      <c r="D162" s="38">
        <f t="shared" si="1"/>
        <v>0</v>
      </c>
      <c r="E162" s="34"/>
    </row>
    <row r="163" spans="1:5" x14ac:dyDescent="0.2">
      <c r="A163" s="46">
        <v>5330</v>
      </c>
      <c r="B163" s="42" t="s">
        <v>253</v>
      </c>
      <c r="C163" s="44">
        <f>SUM(C164:C165)</f>
        <v>0</v>
      </c>
      <c r="D163" s="47">
        <f t="shared" si="1"/>
        <v>0</v>
      </c>
      <c r="E163" s="34"/>
    </row>
    <row r="164" spans="1:5" x14ac:dyDescent="0.2">
      <c r="A164" s="36">
        <v>5331</v>
      </c>
      <c r="B164" s="34" t="s">
        <v>340</v>
      </c>
      <c r="C164" s="37">
        <v>0</v>
      </c>
      <c r="D164" s="38">
        <f t="shared" si="1"/>
        <v>0</v>
      </c>
      <c r="E164" s="34"/>
    </row>
    <row r="165" spans="1:5" x14ac:dyDescent="0.2">
      <c r="A165" s="36">
        <v>5332</v>
      </c>
      <c r="B165" s="34" t="s">
        <v>341</v>
      </c>
      <c r="C165" s="37">
        <v>0</v>
      </c>
      <c r="D165" s="38">
        <f t="shared" si="1"/>
        <v>0</v>
      </c>
      <c r="E165" s="34"/>
    </row>
    <row r="166" spans="1:5" x14ac:dyDescent="0.2">
      <c r="A166" s="46">
        <v>5400</v>
      </c>
      <c r="B166" s="42" t="s">
        <v>342</v>
      </c>
      <c r="C166" s="44">
        <f>C167+C170+C173+C176+C178</f>
        <v>6482770.0599999996</v>
      </c>
      <c r="D166" s="47">
        <f t="shared" si="1"/>
        <v>7.4270720262196981E-3</v>
      </c>
      <c r="E166" s="34"/>
    </row>
    <row r="167" spans="1:5" x14ac:dyDescent="0.2">
      <c r="A167" s="46">
        <v>5410</v>
      </c>
      <c r="B167" s="42" t="s">
        <v>343</v>
      </c>
      <c r="C167" s="44">
        <f>SUM(C168:C169)</f>
        <v>6482770.0599999996</v>
      </c>
      <c r="D167" s="47">
        <f t="shared" si="1"/>
        <v>7.4270720262196981E-3</v>
      </c>
      <c r="E167" s="34"/>
    </row>
    <row r="168" spans="1:5" x14ac:dyDescent="0.2">
      <c r="A168" s="36">
        <v>5411</v>
      </c>
      <c r="B168" s="34" t="s">
        <v>344</v>
      </c>
      <c r="C168" s="37">
        <v>6482770.0599999996</v>
      </c>
      <c r="D168" s="38">
        <f t="shared" si="1"/>
        <v>7.4270720262196981E-3</v>
      </c>
      <c r="E168" s="34"/>
    </row>
    <row r="169" spans="1:5" x14ac:dyDescent="0.2">
      <c r="A169" s="36">
        <v>5412</v>
      </c>
      <c r="B169" s="34" t="s">
        <v>345</v>
      </c>
      <c r="C169" s="37">
        <v>0</v>
      </c>
      <c r="D169" s="38">
        <f t="shared" si="1"/>
        <v>0</v>
      </c>
      <c r="E169" s="34"/>
    </row>
    <row r="170" spans="1:5" x14ac:dyDescent="0.2">
      <c r="A170" s="46">
        <v>5420</v>
      </c>
      <c r="B170" s="42" t="s">
        <v>346</v>
      </c>
      <c r="C170" s="44">
        <f>SUM(C171:C172)</f>
        <v>0</v>
      </c>
      <c r="D170" s="47">
        <f t="shared" si="1"/>
        <v>0</v>
      </c>
      <c r="E170" s="34"/>
    </row>
    <row r="171" spans="1:5" x14ac:dyDescent="0.2">
      <c r="A171" s="36">
        <v>5421</v>
      </c>
      <c r="B171" s="34" t="s">
        <v>347</v>
      </c>
      <c r="C171" s="37">
        <v>0</v>
      </c>
      <c r="D171" s="38">
        <f t="shared" si="1"/>
        <v>0</v>
      </c>
      <c r="E171" s="34"/>
    </row>
    <row r="172" spans="1:5" x14ac:dyDescent="0.2">
      <c r="A172" s="36">
        <v>5422</v>
      </c>
      <c r="B172" s="34" t="s">
        <v>348</v>
      </c>
      <c r="C172" s="37">
        <v>0</v>
      </c>
      <c r="D172" s="38">
        <f t="shared" si="1"/>
        <v>0</v>
      </c>
      <c r="E172" s="34"/>
    </row>
    <row r="173" spans="1:5" x14ac:dyDescent="0.2">
      <c r="A173" s="46">
        <v>5430</v>
      </c>
      <c r="B173" s="42" t="s">
        <v>349</v>
      </c>
      <c r="C173" s="44">
        <f>SUM(C174:C175)</f>
        <v>0</v>
      </c>
      <c r="D173" s="47">
        <f t="shared" si="1"/>
        <v>0</v>
      </c>
      <c r="E173" s="34"/>
    </row>
    <row r="174" spans="1:5" x14ac:dyDescent="0.2">
      <c r="A174" s="36">
        <v>5431</v>
      </c>
      <c r="B174" s="34" t="s">
        <v>350</v>
      </c>
      <c r="C174" s="37">
        <v>0</v>
      </c>
      <c r="D174" s="38">
        <f t="shared" si="1"/>
        <v>0</v>
      </c>
      <c r="E174" s="34"/>
    </row>
    <row r="175" spans="1:5" x14ac:dyDescent="0.2">
      <c r="A175" s="36">
        <v>5432</v>
      </c>
      <c r="B175" s="34" t="s">
        <v>351</v>
      </c>
      <c r="C175" s="37">
        <v>0</v>
      </c>
      <c r="D175" s="38">
        <f t="shared" si="1"/>
        <v>0</v>
      </c>
      <c r="E175" s="34"/>
    </row>
    <row r="176" spans="1:5" x14ac:dyDescent="0.2">
      <c r="A176" s="46">
        <v>5440</v>
      </c>
      <c r="B176" s="42" t="s">
        <v>352</v>
      </c>
      <c r="C176" s="44">
        <f>SUM(C177)</f>
        <v>0</v>
      </c>
      <c r="D176" s="47">
        <f t="shared" si="1"/>
        <v>0</v>
      </c>
      <c r="E176" s="34"/>
    </row>
    <row r="177" spans="1:5" x14ac:dyDescent="0.2">
      <c r="A177" s="36">
        <v>5441</v>
      </c>
      <c r="B177" s="34" t="s">
        <v>352</v>
      </c>
      <c r="C177" s="37">
        <v>0</v>
      </c>
      <c r="D177" s="38">
        <f t="shared" si="1"/>
        <v>0</v>
      </c>
      <c r="E177" s="34"/>
    </row>
    <row r="178" spans="1:5" x14ac:dyDescent="0.2">
      <c r="A178" s="46">
        <v>5450</v>
      </c>
      <c r="B178" s="42" t="s">
        <v>353</v>
      </c>
      <c r="C178" s="44">
        <f>SUM(C179:C180)</f>
        <v>0</v>
      </c>
      <c r="D178" s="47">
        <f t="shared" si="1"/>
        <v>0</v>
      </c>
      <c r="E178" s="34"/>
    </row>
    <row r="179" spans="1:5" x14ac:dyDescent="0.2">
      <c r="A179" s="36">
        <v>5451</v>
      </c>
      <c r="B179" s="34" t="s">
        <v>354</v>
      </c>
      <c r="C179" s="37">
        <v>0</v>
      </c>
      <c r="D179" s="38">
        <f t="shared" si="1"/>
        <v>0</v>
      </c>
      <c r="E179" s="34"/>
    </row>
    <row r="180" spans="1:5" x14ac:dyDescent="0.2">
      <c r="A180" s="36">
        <v>5452</v>
      </c>
      <c r="B180" s="34" t="s">
        <v>355</v>
      </c>
      <c r="C180" s="37">
        <v>0</v>
      </c>
      <c r="D180" s="38">
        <f t="shared" si="1"/>
        <v>0</v>
      </c>
      <c r="E180" s="34"/>
    </row>
    <row r="181" spans="1:5" x14ac:dyDescent="0.2">
      <c r="A181" s="46">
        <v>5500</v>
      </c>
      <c r="B181" s="42" t="s">
        <v>356</v>
      </c>
      <c r="C181" s="44">
        <f>C182+C191+C194+C200</f>
        <v>45700881.780000001</v>
      </c>
      <c r="D181" s="47">
        <f t="shared" si="1"/>
        <v>5.2357825050147085E-2</v>
      </c>
      <c r="E181" s="34"/>
    </row>
    <row r="182" spans="1:5" x14ac:dyDescent="0.2">
      <c r="A182" s="46">
        <v>5510</v>
      </c>
      <c r="B182" s="42" t="s">
        <v>357</v>
      </c>
      <c r="C182" s="44">
        <f>SUM(C183:C190)</f>
        <v>45700881.780000001</v>
      </c>
      <c r="D182" s="47">
        <f t="shared" si="1"/>
        <v>5.2357825050147085E-2</v>
      </c>
      <c r="E182" s="34"/>
    </row>
    <row r="183" spans="1:5" x14ac:dyDescent="0.2">
      <c r="A183" s="36">
        <v>5511</v>
      </c>
      <c r="B183" s="34" t="s">
        <v>358</v>
      </c>
      <c r="C183" s="37">
        <v>0</v>
      </c>
      <c r="D183" s="38">
        <f t="shared" si="1"/>
        <v>0</v>
      </c>
      <c r="E183" s="34"/>
    </row>
    <row r="184" spans="1:5" x14ac:dyDescent="0.2">
      <c r="A184" s="36">
        <v>5512</v>
      </c>
      <c r="B184" s="34" t="s">
        <v>359</v>
      </c>
      <c r="C184" s="37">
        <v>0</v>
      </c>
      <c r="D184" s="38">
        <f t="shared" si="1"/>
        <v>0</v>
      </c>
      <c r="E184" s="34"/>
    </row>
    <row r="185" spans="1:5" x14ac:dyDescent="0.2">
      <c r="A185" s="36">
        <v>5513</v>
      </c>
      <c r="B185" s="34" t="s">
        <v>360</v>
      </c>
      <c r="C185" s="37">
        <v>10861765.939999999</v>
      </c>
      <c r="D185" s="38">
        <f t="shared" si="1"/>
        <v>1.2443927090068641E-2</v>
      </c>
      <c r="E185" s="34"/>
    </row>
    <row r="186" spans="1:5" x14ac:dyDescent="0.2">
      <c r="A186" s="36">
        <v>5514</v>
      </c>
      <c r="B186" s="34" t="s">
        <v>361</v>
      </c>
      <c r="C186" s="37">
        <v>0</v>
      </c>
      <c r="D186" s="38">
        <f t="shared" si="1"/>
        <v>0</v>
      </c>
      <c r="E186" s="34"/>
    </row>
    <row r="187" spans="1:5" x14ac:dyDescent="0.2">
      <c r="A187" s="36">
        <v>5515</v>
      </c>
      <c r="B187" s="34" t="s">
        <v>362</v>
      </c>
      <c r="C187" s="37">
        <v>33448089.16</v>
      </c>
      <c r="D187" s="38">
        <f t="shared" si="1"/>
        <v>3.8320249682083946E-2</v>
      </c>
      <c r="E187" s="34"/>
    </row>
    <row r="188" spans="1:5" x14ac:dyDescent="0.2">
      <c r="A188" s="36">
        <v>5516</v>
      </c>
      <c r="B188" s="34" t="s">
        <v>363</v>
      </c>
      <c r="C188" s="37">
        <v>0</v>
      </c>
      <c r="D188" s="38">
        <f t="shared" si="1"/>
        <v>0</v>
      </c>
      <c r="E188" s="34"/>
    </row>
    <row r="189" spans="1:5" x14ac:dyDescent="0.2">
      <c r="A189" s="36">
        <v>5517</v>
      </c>
      <c r="B189" s="34" t="s">
        <v>364</v>
      </c>
      <c r="C189" s="37">
        <v>1241026.68</v>
      </c>
      <c r="D189" s="38">
        <f t="shared" si="1"/>
        <v>1.4217987763737382E-3</v>
      </c>
      <c r="E189" s="34"/>
    </row>
    <row r="190" spans="1:5" x14ac:dyDescent="0.2">
      <c r="A190" s="36">
        <v>5518</v>
      </c>
      <c r="B190" s="34" t="s">
        <v>41</v>
      </c>
      <c r="C190" s="37">
        <v>150000</v>
      </c>
      <c r="D190" s="38">
        <f t="shared" si="1"/>
        <v>1.7184950162075542E-4</v>
      </c>
      <c r="E190" s="34"/>
    </row>
    <row r="191" spans="1:5" x14ac:dyDescent="0.2">
      <c r="A191" s="46">
        <v>5520</v>
      </c>
      <c r="B191" s="42" t="s">
        <v>40</v>
      </c>
      <c r="C191" s="44">
        <f>SUM(C192:C193)</f>
        <v>0</v>
      </c>
      <c r="D191" s="47">
        <f t="shared" si="1"/>
        <v>0</v>
      </c>
      <c r="E191" s="34"/>
    </row>
    <row r="192" spans="1:5" x14ac:dyDescent="0.2">
      <c r="A192" s="36">
        <v>5521</v>
      </c>
      <c r="B192" s="34" t="s">
        <v>365</v>
      </c>
      <c r="C192" s="37">
        <v>0</v>
      </c>
      <c r="D192" s="38">
        <f t="shared" si="1"/>
        <v>0</v>
      </c>
      <c r="E192" s="34"/>
    </row>
    <row r="193" spans="1:5" x14ac:dyDescent="0.2">
      <c r="A193" s="36">
        <v>5522</v>
      </c>
      <c r="B193" s="34" t="s">
        <v>366</v>
      </c>
      <c r="C193" s="37">
        <v>0</v>
      </c>
      <c r="D193" s="38">
        <f t="shared" si="1"/>
        <v>0</v>
      </c>
      <c r="E193" s="34"/>
    </row>
    <row r="194" spans="1:5" x14ac:dyDescent="0.2">
      <c r="A194" s="46">
        <v>5530</v>
      </c>
      <c r="B194" s="42" t="s">
        <v>367</v>
      </c>
      <c r="C194" s="44">
        <f>SUM(C195:C199)</f>
        <v>0</v>
      </c>
      <c r="D194" s="47">
        <f t="shared" si="1"/>
        <v>0</v>
      </c>
      <c r="E194" s="34"/>
    </row>
    <row r="195" spans="1:5" x14ac:dyDescent="0.2">
      <c r="A195" s="36">
        <v>5531</v>
      </c>
      <c r="B195" s="34" t="s">
        <v>368</v>
      </c>
      <c r="C195" s="37">
        <v>0</v>
      </c>
      <c r="D195" s="38">
        <f t="shared" si="1"/>
        <v>0</v>
      </c>
      <c r="E195" s="34"/>
    </row>
    <row r="196" spans="1:5" x14ac:dyDescent="0.2">
      <c r="A196" s="36">
        <v>5532</v>
      </c>
      <c r="B196" s="34" t="s">
        <v>369</v>
      </c>
      <c r="C196" s="37">
        <v>0</v>
      </c>
      <c r="D196" s="38">
        <f t="shared" si="1"/>
        <v>0</v>
      </c>
      <c r="E196" s="34"/>
    </row>
    <row r="197" spans="1:5" x14ac:dyDescent="0.2">
      <c r="A197" s="36">
        <v>5533</v>
      </c>
      <c r="B197" s="34" t="s">
        <v>370</v>
      </c>
      <c r="C197" s="37">
        <v>0</v>
      </c>
      <c r="D197" s="38">
        <f t="shared" si="1"/>
        <v>0</v>
      </c>
      <c r="E197" s="34"/>
    </row>
    <row r="198" spans="1:5" x14ac:dyDescent="0.2">
      <c r="A198" s="36">
        <v>5534</v>
      </c>
      <c r="B198" s="34" t="s">
        <v>371</v>
      </c>
      <c r="C198" s="37">
        <v>0</v>
      </c>
      <c r="D198" s="38">
        <f t="shared" si="1"/>
        <v>0</v>
      </c>
      <c r="E198" s="34"/>
    </row>
    <row r="199" spans="1:5" x14ac:dyDescent="0.2">
      <c r="A199" s="36">
        <v>5535</v>
      </c>
      <c r="B199" s="34" t="s">
        <v>372</v>
      </c>
      <c r="C199" s="37">
        <v>0</v>
      </c>
      <c r="D199" s="38">
        <f t="shared" si="1"/>
        <v>0</v>
      </c>
      <c r="E199" s="34"/>
    </row>
    <row r="200" spans="1:5" x14ac:dyDescent="0.2">
      <c r="A200" s="46">
        <v>5590</v>
      </c>
      <c r="B200" s="42" t="s">
        <v>373</v>
      </c>
      <c r="C200" s="44">
        <f>SUM(C201:C209)</f>
        <v>0</v>
      </c>
      <c r="D200" s="47">
        <f t="shared" si="1"/>
        <v>0</v>
      </c>
      <c r="E200" s="34"/>
    </row>
    <row r="201" spans="1:5" x14ac:dyDescent="0.2">
      <c r="A201" s="36">
        <v>5591</v>
      </c>
      <c r="B201" s="34" t="s">
        <v>374</v>
      </c>
      <c r="C201" s="37">
        <v>0</v>
      </c>
      <c r="D201" s="38">
        <f t="shared" si="1"/>
        <v>0</v>
      </c>
      <c r="E201" s="34"/>
    </row>
    <row r="202" spans="1:5" x14ac:dyDescent="0.2">
      <c r="A202" s="36">
        <v>5592</v>
      </c>
      <c r="B202" s="34" t="s">
        <v>375</v>
      </c>
      <c r="C202" s="37">
        <v>0</v>
      </c>
      <c r="D202" s="38">
        <f t="shared" si="1"/>
        <v>0</v>
      </c>
      <c r="E202" s="34"/>
    </row>
    <row r="203" spans="1:5" x14ac:dyDescent="0.2">
      <c r="A203" s="36">
        <v>5593</v>
      </c>
      <c r="B203" s="34" t="s">
        <v>376</v>
      </c>
      <c r="C203" s="37">
        <v>0</v>
      </c>
      <c r="D203" s="38">
        <f t="shared" si="1"/>
        <v>0</v>
      </c>
      <c r="E203" s="34"/>
    </row>
    <row r="204" spans="1:5" x14ac:dyDescent="0.2">
      <c r="A204" s="36">
        <v>5594</v>
      </c>
      <c r="B204" s="34" t="s">
        <v>432</v>
      </c>
      <c r="C204" s="37">
        <v>0</v>
      </c>
      <c r="D204" s="38">
        <f t="shared" si="1"/>
        <v>0</v>
      </c>
      <c r="E204" s="34"/>
    </row>
    <row r="205" spans="1:5" x14ac:dyDescent="0.2">
      <c r="A205" s="36">
        <v>5595</v>
      </c>
      <c r="B205" s="34" t="s">
        <v>378</v>
      </c>
      <c r="C205" s="37">
        <v>0</v>
      </c>
      <c r="D205" s="38">
        <f t="shared" si="1"/>
        <v>0</v>
      </c>
      <c r="E205" s="34"/>
    </row>
    <row r="206" spans="1:5" x14ac:dyDescent="0.2">
      <c r="A206" s="36">
        <v>5596</v>
      </c>
      <c r="B206" s="34" t="s">
        <v>273</v>
      </c>
      <c r="C206" s="37">
        <v>0</v>
      </c>
      <c r="D206" s="38">
        <f t="shared" si="1"/>
        <v>0</v>
      </c>
      <c r="E206" s="34"/>
    </row>
    <row r="207" spans="1:5" x14ac:dyDescent="0.2">
      <c r="A207" s="36">
        <v>5597</v>
      </c>
      <c r="B207" s="34" t="s">
        <v>379</v>
      </c>
      <c r="C207" s="37">
        <v>0</v>
      </c>
      <c r="D207" s="38">
        <f t="shared" si="1"/>
        <v>0</v>
      </c>
      <c r="E207" s="34"/>
    </row>
    <row r="208" spans="1:5" x14ac:dyDescent="0.2">
      <c r="A208" s="36">
        <v>5598</v>
      </c>
      <c r="B208" s="34" t="s">
        <v>433</v>
      </c>
      <c r="C208" s="37">
        <v>0</v>
      </c>
      <c r="D208" s="38">
        <f t="shared" si="1"/>
        <v>0</v>
      </c>
      <c r="E208" s="34"/>
    </row>
    <row r="209" spans="1:5" x14ac:dyDescent="0.2">
      <c r="A209" s="36">
        <v>5599</v>
      </c>
      <c r="B209" s="34" t="s">
        <v>380</v>
      </c>
      <c r="C209" s="37">
        <v>0</v>
      </c>
      <c r="D209" s="38">
        <f t="shared" si="1"/>
        <v>0</v>
      </c>
      <c r="E209" s="34"/>
    </row>
    <row r="210" spans="1:5" x14ac:dyDescent="0.2">
      <c r="A210" s="46">
        <v>5600</v>
      </c>
      <c r="B210" s="42" t="s">
        <v>39</v>
      </c>
      <c r="C210" s="44">
        <f>C211</f>
        <v>0</v>
      </c>
      <c r="D210" s="47">
        <f t="shared" si="1"/>
        <v>0</v>
      </c>
      <c r="E210" s="34"/>
    </row>
    <row r="211" spans="1:5" x14ac:dyDescent="0.2">
      <c r="A211" s="46">
        <v>5610</v>
      </c>
      <c r="B211" s="42" t="s">
        <v>381</v>
      </c>
      <c r="C211" s="44">
        <f>C212</f>
        <v>0</v>
      </c>
      <c r="D211" s="47">
        <f t="shared" si="1"/>
        <v>0</v>
      </c>
      <c r="E211" s="34"/>
    </row>
    <row r="212" spans="1:5" x14ac:dyDescent="0.2">
      <c r="A212" s="36">
        <v>5611</v>
      </c>
      <c r="B212" s="34" t="s">
        <v>382</v>
      </c>
      <c r="C212" s="37">
        <v>0</v>
      </c>
      <c r="D212" s="38">
        <f t="shared" si="1"/>
        <v>0</v>
      </c>
      <c r="E212" s="34"/>
    </row>
    <row r="214" spans="1:5" x14ac:dyDescent="0.2">
      <c r="A214" s="13" t="s">
        <v>608</v>
      </c>
    </row>
    <row r="215" spans="1:5" x14ac:dyDescent="0.2">
      <c r="A215" s="13" t="s">
        <v>609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51181102362204722" right="0.51181102362204722" top="0.35433070866141736" bottom="0.35433070866141736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2"/>
  <sheetViews>
    <sheetView zoomScale="80" zoomScaleNormal="80" workbookViewId="0">
      <selection activeCell="C179" sqref="C179"/>
    </sheetView>
  </sheetViews>
  <sheetFormatPr baseColWidth="10" defaultColWidth="9.109375" defaultRowHeight="10.199999999999999" x14ac:dyDescent="0.2"/>
  <cols>
    <col min="1" max="1" width="9.6640625" style="13" customWidth="1"/>
    <col min="2" max="2" width="58.109375" style="13" customWidth="1"/>
    <col min="3" max="3" width="12.6640625" style="13" customWidth="1"/>
    <col min="4" max="4" width="12.5546875" style="13" customWidth="1"/>
    <col min="5" max="5" width="12" style="13" customWidth="1"/>
    <col min="6" max="6" width="10.88671875" style="13" customWidth="1"/>
    <col min="7" max="7" width="11.5546875" style="13" customWidth="1"/>
    <col min="8" max="8" width="12.6640625" style="13" customWidth="1"/>
    <col min="9" max="9" width="16.33203125" style="13" customWidth="1"/>
    <col min="10" max="10" width="15.109375" style="13" customWidth="1"/>
    <col min="11" max="16384" width="9.109375" style="13"/>
  </cols>
  <sheetData>
    <row r="1" spans="1:8" s="10" customFormat="1" ht="18.899999999999999" customHeight="1" x14ac:dyDescent="0.3">
      <c r="A1" s="185" t="s">
        <v>600</v>
      </c>
      <c r="B1" s="186"/>
      <c r="C1" s="186"/>
      <c r="D1" s="186"/>
      <c r="E1" s="186"/>
      <c r="F1" s="186"/>
      <c r="G1" s="62" t="s">
        <v>497</v>
      </c>
      <c r="H1" s="67">
        <v>2024</v>
      </c>
    </row>
    <row r="2" spans="1:8" s="10" customFormat="1" ht="18.899999999999999" customHeight="1" x14ac:dyDescent="0.3">
      <c r="A2" s="185" t="s">
        <v>501</v>
      </c>
      <c r="B2" s="186"/>
      <c r="C2" s="186"/>
      <c r="D2" s="186"/>
      <c r="E2" s="186"/>
      <c r="F2" s="186"/>
      <c r="G2" s="62" t="s">
        <v>498</v>
      </c>
      <c r="H2" s="67" t="s">
        <v>500</v>
      </c>
    </row>
    <row r="3" spans="1:8" s="10" customFormat="1" ht="18.899999999999999" customHeight="1" x14ac:dyDescent="0.3">
      <c r="A3" s="185" t="s">
        <v>601</v>
      </c>
      <c r="B3" s="186"/>
      <c r="C3" s="186"/>
      <c r="D3" s="186"/>
      <c r="E3" s="186"/>
      <c r="F3" s="186"/>
      <c r="G3" s="62" t="s">
        <v>499</v>
      </c>
      <c r="H3" s="67">
        <v>4</v>
      </c>
    </row>
    <row r="4" spans="1:8" s="10" customFormat="1" ht="18.899999999999999" customHeight="1" x14ac:dyDescent="0.3">
      <c r="A4" s="185" t="s">
        <v>515</v>
      </c>
      <c r="B4" s="186"/>
      <c r="C4" s="186"/>
      <c r="D4" s="186"/>
      <c r="E4" s="186"/>
      <c r="F4" s="186"/>
      <c r="G4" s="62"/>
      <c r="H4" s="67"/>
    </row>
    <row r="5" spans="1:8" x14ac:dyDescent="0.2">
      <c r="A5" s="11" t="s">
        <v>115</v>
      </c>
      <c r="B5" s="12"/>
      <c r="C5" s="12"/>
      <c r="D5" s="12"/>
      <c r="E5" s="12"/>
      <c r="F5" s="12"/>
      <c r="G5" s="12"/>
      <c r="H5" s="12"/>
    </row>
    <row r="7" spans="1:8" x14ac:dyDescent="0.2">
      <c r="A7" s="12" t="s">
        <v>87</v>
      </c>
      <c r="B7" s="12"/>
      <c r="C7" s="12"/>
      <c r="D7" s="12"/>
      <c r="E7" s="12"/>
      <c r="F7" s="12"/>
      <c r="G7" s="12"/>
      <c r="H7" s="12"/>
    </row>
    <row r="8" spans="1:8" x14ac:dyDescent="0.2">
      <c r="A8" s="14" t="s">
        <v>85</v>
      </c>
      <c r="B8" s="14" t="s">
        <v>82</v>
      </c>
      <c r="C8" s="14" t="s">
        <v>83</v>
      </c>
      <c r="D8" s="14" t="s">
        <v>84</v>
      </c>
      <c r="E8" s="14"/>
      <c r="F8" s="14"/>
      <c r="G8" s="14"/>
      <c r="H8" s="14"/>
    </row>
    <row r="9" spans="1:8" x14ac:dyDescent="0.2">
      <c r="A9" s="15">
        <v>1114</v>
      </c>
      <c r="B9" s="13" t="s">
        <v>116</v>
      </c>
      <c r="C9" s="17">
        <v>52924851.210000001</v>
      </c>
    </row>
    <row r="10" spans="1:8" x14ac:dyDescent="0.2">
      <c r="A10" s="15">
        <v>1115</v>
      </c>
      <c r="B10" s="13" t="s">
        <v>117</v>
      </c>
      <c r="C10" s="17">
        <v>0</v>
      </c>
    </row>
    <row r="11" spans="1:8" x14ac:dyDescent="0.2">
      <c r="A11" s="15">
        <v>1121</v>
      </c>
      <c r="B11" s="13" t="s">
        <v>118</v>
      </c>
      <c r="C11" s="17">
        <v>0</v>
      </c>
    </row>
    <row r="13" spans="1:8" x14ac:dyDescent="0.2">
      <c r="A13" s="12" t="s">
        <v>88</v>
      </c>
      <c r="B13" s="12"/>
      <c r="C13" s="12"/>
      <c r="D13" s="12"/>
      <c r="E13" s="12"/>
      <c r="F13" s="12"/>
      <c r="G13" s="12"/>
      <c r="H13" s="12"/>
    </row>
    <row r="14" spans="1:8" x14ac:dyDescent="0.2">
      <c r="A14" s="14" t="s">
        <v>85</v>
      </c>
      <c r="B14" s="14" t="s">
        <v>82</v>
      </c>
      <c r="C14" s="14" t="s">
        <v>83</v>
      </c>
      <c r="D14" s="14">
        <v>2023</v>
      </c>
      <c r="E14" s="14">
        <v>2022</v>
      </c>
      <c r="F14" s="14">
        <v>2021</v>
      </c>
      <c r="G14" s="14">
        <v>2020</v>
      </c>
      <c r="H14" s="14" t="s">
        <v>114</v>
      </c>
    </row>
    <row r="15" spans="1:8" x14ac:dyDescent="0.2">
      <c r="A15" s="15">
        <v>1122</v>
      </c>
      <c r="B15" s="13" t="s">
        <v>120</v>
      </c>
      <c r="C15" s="17">
        <v>6634577.4299999997</v>
      </c>
      <c r="D15" s="17">
        <v>894674.71</v>
      </c>
      <c r="E15" s="17">
        <v>0</v>
      </c>
      <c r="F15" s="17">
        <v>0</v>
      </c>
      <c r="G15" s="17">
        <v>0</v>
      </c>
    </row>
    <row r="16" spans="1:8" x14ac:dyDescent="0.2">
      <c r="A16" s="15">
        <v>1124</v>
      </c>
      <c r="B16" s="13" t="s">
        <v>121</v>
      </c>
      <c r="C16" s="17">
        <v>-8764043.2599999998</v>
      </c>
      <c r="D16" s="17">
        <v>667877.4</v>
      </c>
      <c r="E16" s="17">
        <v>0</v>
      </c>
      <c r="F16" s="17">
        <v>0</v>
      </c>
      <c r="G16" s="17">
        <v>0</v>
      </c>
    </row>
    <row r="18" spans="1:8" x14ac:dyDescent="0.2">
      <c r="A18" s="12" t="s">
        <v>89</v>
      </c>
      <c r="B18" s="12"/>
      <c r="C18" s="12"/>
      <c r="D18" s="12"/>
      <c r="E18" s="12"/>
      <c r="F18" s="12"/>
      <c r="G18" s="12"/>
      <c r="H18" s="12"/>
    </row>
    <row r="19" spans="1:8" x14ac:dyDescent="0.2">
      <c r="A19" s="14" t="s">
        <v>85</v>
      </c>
      <c r="B19" s="14" t="s">
        <v>82</v>
      </c>
      <c r="C19" s="14" t="s">
        <v>83</v>
      </c>
      <c r="D19" s="14" t="s">
        <v>122</v>
      </c>
      <c r="E19" s="14" t="s">
        <v>123</v>
      </c>
      <c r="F19" s="14" t="s">
        <v>124</v>
      </c>
      <c r="G19" s="14" t="s">
        <v>125</v>
      </c>
      <c r="H19" s="14" t="s">
        <v>126</v>
      </c>
    </row>
    <row r="20" spans="1:8" x14ac:dyDescent="0.2">
      <c r="A20" s="15">
        <v>1123</v>
      </c>
      <c r="B20" s="13" t="s">
        <v>127</v>
      </c>
      <c r="C20" s="17">
        <v>1058256.53</v>
      </c>
      <c r="D20" s="17">
        <v>1058256.53</v>
      </c>
      <c r="E20" s="17">
        <v>0</v>
      </c>
      <c r="F20" s="17">
        <v>0</v>
      </c>
      <c r="G20" s="17">
        <v>0</v>
      </c>
    </row>
    <row r="21" spans="1:8" x14ac:dyDescent="0.2">
      <c r="A21" s="15">
        <v>1125</v>
      </c>
      <c r="B21" s="13" t="s">
        <v>128</v>
      </c>
      <c r="C21" s="17">
        <v>190069.42</v>
      </c>
      <c r="D21" s="17">
        <v>190069.42</v>
      </c>
      <c r="E21" s="17">
        <v>0</v>
      </c>
      <c r="F21" s="17">
        <v>0</v>
      </c>
      <c r="G21" s="17">
        <v>0</v>
      </c>
    </row>
    <row r="22" spans="1:8" x14ac:dyDescent="0.2">
      <c r="A22" s="15">
        <v>1126</v>
      </c>
      <c r="B22" s="13" t="s">
        <v>481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spans="1:8" x14ac:dyDescent="0.2">
      <c r="A23" s="15">
        <v>1129</v>
      </c>
      <c r="B23" s="13" t="s">
        <v>482</v>
      </c>
      <c r="C23" s="17">
        <v>14749079.09</v>
      </c>
      <c r="D23" s="17">
        <v>14749079.09</v>
      </c>
      <c r="E23" s="17">
        <v>0</v>
      </c>
      <c r="F23" s="17">
        <v>0</v>
      </c>
      <c r="G23" s="17">
        <v>0</v>
      </c>
    </row>
    <row r="24" spans="1:8" x14ac:dyDescent="0.2">
      <c r="A24" s="15">
        <v>1131</v>
      </c>
      <c r="B24" s="13" t="s">
        <v>129</v>
      </c>
      <c r="C24" s="17">
        <v>6409239</v>
      </c>
      <c r="D24" s="17">
        <v>6409239</v>
      </c>
      <c r="E24" s="17">
        <v>0</v>
      </c>
      <c r="F24" s="17">
        <v>0</v>
      </c>
      <c r="G24" s="17">
        <v>0</v>
      </c>
    </row>
    <row r="25" spans="1:8" x14ac:dyDescent="0.2">
      <c r="A25" s="15">
        <v>1132</v>
      </c>
      <c r="B25" s="13" t="s">
        <v>130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8" x14ac:dyDescent="0.2">
      <c r="A26" s="15">
        <v>1133</v>
      </c>
      <c r="B26" s="13" t="s">
        <v>131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8" x14ac:dyDescent="0.2">
      <c r="A27" s="15">
        <v>1134</v>
      </c>
      <c r="B27" s="13" t="s">
        <v>132</v>
      </c>
      <c r="C27" s="17">
        <v>34502911.509999998</v>
      </c>
      <c r="D27" s="17">
        <v>34502911.509999998</v>
      </c>
      <c r="E27" s="17">
        <v>0</v>
      </c>
      <c r="F27" s="17">
        <v>0</v>
      </c>
      <c r="G27" s="17">
        <v>0</v>
      </c>
    </row>
    <row r="28" spans="1:8" x14ac:dyDescent="0.2">
      <c r="A28" s="15">
        <v>1139</v>
      </c>
      <c r="B28" s="13" t="s">
        <v>133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30" spans="1:8" x14ac:dyDescent="0.2">
      <c r="A30" s="12" t="s">
        <v>483</v>
      </c>
      <c r="B30" s="12"/>
      <c r="C30" s="12"/>
      <c r="D30" s="12"/>
      <c r="E30" s="12"/>
      <c r="F30" s="12"/>
      <c r="G30" s="12"/>
      <c r="H30" s="12"/>
    </row>
    <row r="31" spans="1:8" x14ac:dyDescent="0.2">
      <c r="A31" s="14" t="s">
        <v>85</v>
      </c>
      <c r="B31" s="14" t="s">
        <v>82</v>
      </c>
      <c r="C31" s="14" t="s">
        <v>83</v>
      </c>
      <c r="D31" s="14" t="s">
        <v>92</v>
      </c>
      <c r="E31" s="14" t="s">
        <v>91</v>
      </c>
      <c r="F31" s="14" t="s">
        <v>134</v>
      </c>
      <c r="G31" s="14" t="s">
        <v>94</v>
      </c>
      <c r="H31" s="14"/>
    </row>
    <row r="32" spans="1:8" x14ac:dyDescent="0.2">
      <c r="A32" s="15">
        <v>1140</v>
      </c>
      <c r="B32" s="13" t="s">
        <v>135</v>
      </c>
      <c r="C32" s="17">
        <f>SUM(C33:C37)</f>
        <v>0</v>
      </c>
    </row>
    <row r="33" spans="1:8" x14ac:dyDescent="0.2">
      <c r="A33" s="15">
        <v>1141</v>
      </c>
      <c r="B33" s="13" t="s">
        <v>136</v>
      </c>
      <c r="C33" s="17">
        <v>0</v>
      </c>
    </row>
    <row r="34" spans="1:8" x14ac:dyDescent="0.2">
      <c r="A34" s="15">
        <v>1142</v>
      </c>
      <c r="B34" s="13" t="s">
        <v>137</v>
      </c>
      <c r="C34" s="17">
        <v>0</v>
      </c>
    </row>
    <row r="35" spans="1:8" x14ac:dyDescent="0.2">
      <c r="A35" s="15">
        <v>1143</v>
      </c>
      <c r="B35" s="13" t="s">
        <v>138</v>
      </c>
      <c r="C35" s="17">
        <v>0</v>
      </c>
    </row>
    <row r="36" spans="1:8" x14ac:dyDescent="0.2">
      <c r="A36" s="15">
        <v>1144</v>
      </c>
      <c r="B36" s="13" t="s">
        <v>139</v>
      </c>
      <c r="C36" s="17">
        <v>0</v>
      </c>
    </row>
    <row r="37" spans="1:8" x14ac:dyDescent="0.2">
      <c r="A37" s="15">
        <v>1145</v>
      </c>
      <c r="B37" s="13" t="s">
        <v>140</v>
      </c>
      <c r="C37" s="17">
        <v>0</v>
      </c>
    </row>
    <row r="39" spans="1:8" x14ac:dyDescent="0.2">
      <c r="A39" s="12" t="s">
        <v>141</v>
      </c>
      <c r="B39" s="12"/>
      <c r="C39" s="12"/>
      <c r="D39" s="12"/>
      <c r="E39" s="12"/>
      <c r="F39" s="12"/>
      <c r="G39" s="12"/>
      <c r="H39" s="12"/>
    </row>
    <row r="40" spans="1:8" x14ac:dyDescent="0.2">
      <c r="A40" s="14" t="s">
        <v>85</v>
      </c>
      <c r="B40" s="14" t="s">
        <v>82</v>
      </c>
      <c r="C40" s="14" t="s">
        <v>83</v>
      </c>
      <c r="D40" s="14" t="s">
        <v>90</v>
      </c>
      <c r="E40" s="14" t="s">
        <v>93</v>
      </c>
      <c r="F40" s="14" t="s">
        <v>142</v>
      </c>
      <c r="G40" s="14"/>
      <c r="H40" s="14"/>
    </row>
    <row r="41" spans="1:8" x14ac:dyDescent="0.2">
      <c r="A41" s="15">
        <v>1150</v>
      </c>
      <c r="B41" s="13" t="s">
        <v>143</v>
      </c>
      <c r="C41" s="17">
        <f>C42</f>
        <v>0</v>
      </c>
    </row>
    <row r="42" spans="1:8" x14ac:dyDescent="0.2">
      <c r="A42" s="15">
        <v>1151</v>
      </c>
      <c r="B42" s="13" t="s">
        <v>144</v>
      </c>
      <c r="C42" s="17">
        <v>0</v>
      </c>
    </row>
    <row r="44" spans="1:8" x14ac:dyDescent="0.2">
      <c r="A44" s="12" t="s">
        <v>95</v>
      </c>
      <c r="B44" s="12"/>
      <c r="C44" s="12"/>
      <c r="D44" s="12"/>
      <c r="E44" s="12"/>
      <c r="F44" s="12"/>
      <c r="G44" s="12"/>
      <c r="H44" s="12"/>
    </row>
    <row r="45" spans="1:8" x14ac:dyDescent="0.2">
      <c r="A45" s="14" t="s">
        <v>85</v>
      </c>
      <c r="B45" s="14" t="s">
        <v>82</v>
      </c>
      <c r="C45" s="14" t="s">
        <v>83</v>
      </c>
      <c r="D45" s="14" t="s">
        <v>84</v>
      </c>
      <c r="E45" s="14" t="s">
        <v>126</v>
      </c>
      <c r="F45" s="14"/>
      <c r="G45" s="14"/>
      <c r="H45" s="14"/>
    </row>
    <row r="46" spans="1:8" x14ac:dyDescent="0.2">
      <c r="A46" s="15">
        <v>1213</v>
      </c>
      <c r="B46" s="13" t="s">
        <v>145</v>
      </c>
      <c r="C46" s="17">
        <v>4547159.5199999996</v>
      </c>
    </row>
    <row r="48" spans="1:8" x14ac:dyDescent="0.2">
      <c r="A48" s="12" t="s">
        <v>96</v>
      </c>
      <c r="B48" s="12"/>
      <c r="C48" s="12"/>
      <c r="D48" s="12"/>
      <c r="E48" s="12"/>
      <c r="F48" s="12"/>
      <c r="G48" s="12"/>
      <c r="H48" s="12"/>
    </row>
    <row r="49" spans="1:10" x14ac:dyDescent="0.2">
      <c r="A49" s="14" t="s">
        <v>85</v>
      </c>
      <c r="B49" s="14" t="s">
        <v>82</v>
      </c>
      <c r="C49" s="14" t="s">
        <v>83</v>
      </c>
      <c r="D49" s="14"/>
      <c r="E49" s="14"/>
      <c r="F49" s="14"/>
      <c r="G49" s="14"/>
      <c r="H49" s="14"/>
    </row>
    <row r="50" spans="1:10" x14ac:dyDescent="0.2">
      <c r="A50" s="15">
        <v>1211</v>
      </c>
      <c r="B50" s="13" t="s">
        <v>119</v>
      </c>
      <c r="C50" s="17">
        <v>0</v>
      </c>
    </row>
    <row r="51" spans="1:10" x14ac:dyDescent="0.2">
      <c r="A51" s="15">
        <v>1212</v>
      </c>
      <c r="B51" s="13" t="s">
        <v>559</v>
      </c>
      <c r="C51" s="17">
        <v>182696.22</v>
      </c>
    </row>
    <row r="52" spans="1:10" x14ac:dyDescent="0.2">
      <c r="A52" s="15">
        <v>1214</v>
      </c>
      <c r="B52" s="13" t="s">
        <v>146</v>
      </c>
      <c r="C52" s="17">
        <v>0</v>
      </c>
    </row>
    <row r="54" spans="1:10" x14ac:dyDescent="0.2">
      <c r="A54" s="12" t="s">
        <v>100</v>
      </c>
      <c r="B54" s="12"/>
      <c r="C54" s="12"/>
      <c r="D54" s="12"/>
      <c r="E54" s="12"/>
      <c r="F54" s="12"/>
      <c r="G54" s="12"/>
      <c r="H54" s="12"/>
      <c r="I54" s="12"/>
      <c r="J54" s="12"/>
    </row>
    <row r="55" spans="1:10" x14ac:dyDescent="0.2">
      <c r="A55" s="14" t="s">
        <v>85</v>
      </c>
      <c r="B55" s="14" t="s">
        <v>82</v>
      </c>
      <c r="C55" s="14" t="s">
        <v>83</v>
      </c>
      <c r="D55" s="14" t="s">
        <v>97</v>
      </c>
      <c r="E55" s="14" t="s">
        <v>98</v>
      </c>
      <c r="F55" s="14" t="s">
        <v>560</v>
      </c>
      <c r="G55" s="14" t="s">
        <v>561</v>
      </c>
      <c r="H55" s="14" t="s">
        <v>99</v>
      </c>
      <c r="I55" s="14" t="s">
        <v>562</v>
      </c>
      <c r="J55" s="14" t="s">
        <v>126</v>
      </c>
    </row>
    <row r="56" spans="1:10" x14ac:dyDescent="0.2">
      <c r="A56" s="15">
        <v>1230</v>
      </c>
      <c r="B56" s="13" t="s">
        <v>148</v>
      </c>
      <c r="C56" s="17">
        <f>SUM(C57:C63)</f>
        <v>2446900046.1599998</v>
      </c>
      <c r="D56" s="17">
        <f>SUM(D57:D63)</f>
        <v>21723531.879999999</v>
      </c>
      <c r="E56" s="17">
        <f>SUM(E57:E63)</f>
        <v>-197349059.38</v>
      </c>
    </row>
    <row r="57" spans="1:10" x14ac:dyDescent="0.2">
      <c r="A57" s="15">
        <v>1231</v>
      </c>
      <c r="B57" s="13" t="s">
        <v>149</v>
      </c>
      <c r="C57" s="17">
        <v>525689678.87</v>
      </c>
      <c r="D57" s="54"/>
      <c r="E57" s="54"/>
    </row>
    <row r="58" spans="1:10" x14ac:dyDescent="0.2">
      <c r="A58" s="15">
        <v>1232</v>
      </c>
      <c r="B58" s="13" t="s">
        <v>150</v>
      </c>
      <c r="C58" s="17">
        <v>0</v>
      </c>
      <c r="D58" s="17">
        <v>0</v>
      </c>
      <c r="E58" s="17">
        <v>0</v>
      </c>
    </row>
    <row r="59" spans="1:10" x14ac:dyDescent="0.2">
      <c r="A59" s="15">
        <v>1233</v>
      </c>
      <c r="B59" s="13" t="s">
        <v>151</v>
      </c>
      <c r="C59" s="17">
        <v>216839803.91</v>
      </c>
      <c r="D59" s="17">
        <v>10861765.939999999</v>
      </c>
      <c r="E59" s="17">
        <v>-98674529.689999998</v>
      </c>
    </row>
    <row r="60" spans="1:10" x14ac:dyDescent="0.2">
      <c r="A60" s="15">
        <v>1234</v>
      </c>
      <c r="B60" s="13" t="s">
        <v>152</v>
      </c>
      <c r="C60" s="17">
        <v>0</v>
      </c>
      <c r="D60" s="17">
        <v>0</v>
      </c>
      <c r="E60" s="17">
        <v>0</v>
      </c>
    </row>
    <row r="61" spans="1:10" x14ac:dyDescent="0.2">
      <c r="A61" s="15">
        <v>1235</v>
      </c>
      <c r="B61" s="13" t="s">
        <v>153</v>
      </c>
      <c r="C61" s="17">
        <v>1651237520.8699999</v>
      </c>
      <c r="D61" s="17">
        <v>0</v>
      </c>
      <c r="E61" s="17">
        <v>0</v>
      </c>
    </row>
    <row r="62" spans="1:10" x14ac:dyDescent="0.2">
      <c r="A62" s="15">
        <v>1236</v>
      </c>
      <c r="B62" s="13" t="s">
        <v>154</v>
      </c>
      <c r="C62" s="17">
        <v>41321523.710000001</v>
      </c>
      <c r="D62" s="17">
        <v>0</v>
      </c>
      <c r="E62" s="17">
        <v>0</v>
      </c>
    </row>
    <row r="63" spans="1:10" x14ac:dyDescent="0.2">
      <c r="A63" s="15">
        <v>1239</v>
      </c>
      <c r="B63" s="13" t="s">
        <v>155</v>
      </c>
      <c r="C63" s="17">
        <v>11811518.800000001</v>
      </c>
      <c r="D63" s="17">
        <v>10861765.939999999</v>
      </c>
      <c r="E63" s="17">
        <v>-98674529.689999998</v>
      </c>
    </row>
    <row r="64" spans="1:10" x14ac:dyDescent="0.2">
      <c r="A64" s="15">
        <v>1240</v>
      </c>
      <c r="B64" s="13" t="s">
        <v>156</v>
      </c>
      <c r="C64" s="17">
        <f>SUM(C65:C72)</f>
        <v>474753919.83000004</v>
      </c>
      <c r="D64" s="17">
        <f t="shared" ref="D64:E64" si="0">SUM(D65:D72)</f>
        <v>33448089.16</v>
      </c>
      <c r="E64" s="17">
        <f t="shared" si="0"/>
        <v>208486127.31</v>
      </c>
    </row>
    <row r="65" spans="1:9" x14ac:dyDescent="0.2">
      <c r="A65" s="15">
        <v>1241</v>
      </c>
      <c r="B65" s="13" t="s">
        <v>157</v>
      </c>
      <c r="C65" s="17">
        <v>68002808.310000002</v>
      </c>
      <c r="D65" s="17">
        <v>4262920.53</v>
      </c>
      <c r="E65" s="17">
        <v>0</v>
      </c>
    </row>
    <row r="66" spans="1:9" x14ac:dyDescent="0.2">
      <c r="A66" s="15">
        <v>1242</v>
      </c>
      <c r="B66" s="13" t="s">
        <v>158</v>
      </c>
      <c r="C66" s="17">
        <v>20759056.73</v>
      </c>
      <c r="D66" s="17">
        <v>1657168.16</v>
      </c>
      <c r="E66" s="17">
        <v>0</v>
      </c>
    </row>
    <row r="67" spans="1:9" x14ac:dyDescent="0.2">
      <c r="A67" s="15">
        <v>1243</v>
      </c>
      <c r="B67" s="13" t="s">
        <v>159</v>
      </c>
      <c r="C67" s="17">
        <v>2043626.97</v>
      </c>
      <c r="D67" s="17">
        <v>17624.82</v>
      </c>
      <c r="E67" s="17">
        <v>0</v>
      </c>
    </row>
    <row r="68" spans="1:9" x14ac:dyDescent="0.2">
      <c r="A68" s="15">
        <v>1244</v>
      </c>
      <c r="B68" s="13" t="s">
        <v>160</v>
      </c>
      <c r="C68" s="17">
        <v>209175597.96000001</v>
      </c>
      <c r="D68" s="17">
        <v>17631141.129999999</v>
      </c>
      <c r="E68" s="17">
        <v>0</v>
      </c>
    </row>
    <row r="69" spans="1:9" x14ac:dyDescent="0.2">
      <c r="A69" s="15">
        <v>1245</v>
      </c>
      <c r="B69" s="13" t="s">
        <v>161</v>
      </c>
      <c r="C69" s="17">
        <v>26137981.579999998</v>
      </c>
      <c r="D69" s="17">
        <v>201292.77</v>
      </c>
      <c r="E69" s="17">
        <v>208209127.31</v>
      </c>
    </row>
    <row r="70" spans="1:9" x14ac:dyDescent="0.2">
      <c r="A70" s="15">
        <v>1246</v>
      </c>
      <c r="B70" s="13" t="s">
        <v>162</v>
      </c>
      <c r="C70" s="17">
        <v>147005830.28</v>
      </c>
      <c r="D70" s="17">
        <v>9677941.75</v>
      </c>
      <c r="E70" s="17">
        <v>0</v>
      </c>
    </row>
    <row r="71" spans="1:9" x14ac:dyDescent="0.2">
      <c r="A71" s="15">
        <v>1247</v>
      </c>
      <c r="B71" s="13" t="s">
        <v>163</v>
      </c>
      <c r="C71" s="17">
        <v>1010016</v>
      </c>
      <c r="D71" s="17">
        <v>0</v>
      </c>
      <c r="E71" s="17">
        <v>0</v>
      </c>
    </row>
    <row r="72" spans="1:9" x14ac:dyDescent="0.2">
      <c r="A72" s="15">
        <v>1248</v>
      </c>
      <c r="B72" s="13" t="s">
        <v>164</v>
      </c>
      <c r="C72" s="17">
        <v>619002</v>
      </c>
      <c r="D72" s="17">
        <v>0</v>
      </c>
      <c r="E72" s="17">
        <v>277000</v>
      </c>
    </row>
    <row r="74" spans="1:9" x14ac:dyDescent="0.2">
      <c r="A74" s="12" t="s">
        <v>101</v>
      </c>
      <c r="B74" s="12"/>
      <c r="C74" s="12"/>
      <c r="D74" s="12"/>
      <c r="E74" s="12"/>
      <c r="F74" s="12"/>
      <c r="G74" s="12"/>
      <c r="H74" s="12"/>
      <c r="I74" s="12"/>
    </row>
    <row r="75" spans="1:9" x14ac:dyDescent="0.2">
      <c r="A75" s="14" t="s">
        <v>85</v>
      </c>
      <c r="B75" s="14" t="s">
        <v>82</v>
      </c>
      <c r="C75" s="14" t="s">
        <v>83</v>
      </c>
      <c r="D75" s="14" t="s">
        <v>102</v>
      </c>
      <c r="E75" s="14" t="s">
        <v>165</v>
      </c>
      <c r="F75" s="14" t="s">
        <v>563</v>
      </c>
      <c r="G75" s="14" t="s">
        <v>147</v>
      </c>
      <c r="H75" s="14" t="s">
        <v>99</v>
      </c>
      <c r="I75" s="14" t="s">
        <v>126</v>
      </c>
    </row>
    <row r="76" spans="1:9" x14ac:dyDescent="0.2">
      <c r="A76" s="15">
        <v>1250</v>
      </c>
      <c r="B76" s="13" t="s">
        <v>166</v>
      </c>
      <c r="C76" s="17">
        <f>SUM(C77:C81)</f>
        <v>13335260.559999999</v>
      </c>
      <c r="D76" s="17">
        <f>SUM(D77:D81)</f>
        <v>1241026.68</v>
      </c>
      <c r="E76" s="17">
        <f>SUM(E77:E81)</f>
        <v>9496188.8100000005</v>
      </c>
    </row>
    <row r="77" spans="1:9" x14ac:dyDescent="0.2">
      <c r="A77" s="15">
        <v>1251</v>
      </c>
      <c r="B77" s="13" t="s">
        <v>167</v>
      </c>
      <c r="C77" s="17">
        <v>11813863.859999999</v>
      </c>
      <c r="D77" s="17">
        <v>1148133.8799999999</v>
      </c>
      <c r="E77" s="17">
        <v>8021238.5099999998</v>
      </c>
    </row>
    <row r="78" spans="1:9" x14ac:dyDescent="0.2">
      <c r="A78" s="15">
        <v>1252</v>
      </c>
      <c r="B78" s="13" t="s">
        <v>168</v>
      </c>
      <c r="C78" s="17">
        <v>0</v>
      </c>
      <c r="D78" s="17">
        <v>0</v>
      </c>
      <c r="E78" s="17">
        <v>0</v>
      </c>
    </row>
    <row r="79" spans="1:9" x14ac:dyDescent="0.2">
      <c r="A79" s="15">
        <v>1253</v>
      </c>
      <c r="B79" s="13" t="s">
        <v>169</v>
      </c>
      <c r="C79" s="17">
        <v>0</v>
      </c>
      <c r="D79" s="17">
        <v>0</v>
      </c>
      <c r="E79" s="17">
        <v>0</v>
      </c>
    </row>
    <row r="80" spans="1:9" x14ac:dyDescent="0.2">
      <c r="A80" s="15">
        <v>1254</v>
      </c>
      <c r="B80" s="13" t="s">
        <v>170</v>
      </c>
      <c r="C80" s="17">
        <v>1521396.7</v>
      </c>
      <c r="D80" s="17">
        <v>92892.800000000003</v>
      </c>
      <c r="E80" s="17">
        <v>1474950.3</v>
      </c>
    </row>
    <row r="81" spans="1:8" x14ac:dyDescent="0.2">
      <c r="A81" s="15">
        <v>1259</v>
      </c>
      <c r="B81" s="13" t="s">
        <v>171</v>
      </c>
      <c r="C81" s="17">
        <v>0</v>
      </c>
      <c r="D81" s="17">
        <v>0</v>
      </c>
      <c r="E81" s="17">
        <v>0</v>
      </c>
    </row>
    <row r="82" spans="1:8" x14ac:dyDescent="0.2">
      <c r="A82" s="15">
        <v>1270</v>
      </c>
      <c r="B82" s="13" t="s">
        <v>172</v>
      </c>
      <c r="C82" s="17">
        <f>SUM(C83:C88)</f>
        <v>1232245.98</v>
      </c>
      <c r="D82" s="54"/>
      <c r="E82" s="54"/>
    </row>
    <row r="83" spans="1:8" x14ac:dyDescent="0.2">
      <c r="A83" s="15">
        <v>1271</v>
      </c>
      <c r="B83" s="13" t="s">
        <v>173</v>
      </c>
      <c r="C83" s="17">
        <v>0</v>
      </c>
      <c r="D83" s="54"/>
      <c r="E83" s="54"/>
    </row>
    <row r="84" spans="1:8" x14ac:dyDescent="0.2">
      <c r="A84" s="15">
        <v>1272</v>
      </c>
      <c r="B84" s="13" t="s">
        <v>174</v>
      </c>
      <c r="C84" s="17">
        <v>0</v>
      </c>
      <c r="D84" s="54"/>
      <c r="E84" s="54"/>
    </row>
    <row r="85" spans="1:8" x14ac:dyDescent="0.2">
      <c r="A85" s="15">
        <v>1273</v>
      </c>
      <c r="B85" s="13" t="s">
        <v>175</v>
      </c>
      <c r="C85" s="17">
        <v>0</v>
      </c>
      <c r="D85" s="54"/>
      <c r="E85" s="54"/>
    </row>
    <row r="86" spans="1:8" x14ac:dyDescent="0.2">
      <c r="A86" s="15">
        <v>1274</v>
      </c>
      <c r="B86" s="13" t="s">
        <v>176</v>
      </c>
      <c r="C86" s="17">
        <v>0</v>
      </c>
      <c r="D86" s="54"/>
      <c r="E86" s="54"/>
    </row>
    <row r="87" spans="1:8" x14ac:dyDescent="0.2">
      <c r="A87" s="15">
        <v>1275</v>
      </c>
      <c r="B87" s="13" t="s">
        <v>177</v>
      </c>
      <c r="C87" s="17">
        <v>0</v>
      </c>
      <c r="D87" s="54"/>
      <c r="E87" s="54"/>
    </row>
    <row r="88" spans="1:8" x14ac:dyDescent="0.2">
      <c r="A88" s="15">
        <v>1279</v>
      </c>
      <c r="B88" s="13" t="s">
        <v>178</v>
      </c>
      <c r="C88" s="17">
        <v>1232245.98</v>
      </c>
      <c r="D88" s="54"/>
      <c r="E88" s="54"/>
    </row>
    <row r="90" spans="1:8" x14ac:dyDescent="0.2">
      <c r="A90" s="12" t="s">
        <v>103</v>
      </c>
      <c r="B90" s="12"/>
      <c r="C90" s="12"/>
      <c r="D90" s="12"/>
      <c r="E90" s="12"/>
      <c r="F90" s="12"/>
      <c r="G90" s="12"/>
      <c r="H90" s="12"/>
    </row>
    <row r="91" spans="1:8" x14ac:dyDescent="0.2">
      <c r="A91" s="14" t="s">
        <v>85</v>
      </c>
      <c r="B91" s="14" t="s">
        <v>82</v>
      </c>
      <c r="C91" s="14" t="s">
        <v>83</v>
      </c>
      <c r="D91" s="14" t="s">
        <v>179</v>
      </c>
      <c r="E91" s="14"/>
      <c r="F91" s="14"/>
      <c r="G91" s="14"/>
      <c r="H91" s="14"/>
    </row>
    <row r="92" spans="1:8" x14ac:dyDescent="0.2">
      <c r="A92" s="15">
        <v>1160</v>
      </c>
      <c r="B92" s="13" t="s">
        <v>180</v>
      </c>
      <c r="C92" s="17">
        <f>SUM(C93:C94)</f>
        <v>0</v>
      </c>
    </row>
    <row r="93" spans="1:8" x14ac:dyDescent="0.2">
      <c r="A93" s="15">
        <v>1161</v>
      </c>
      <c r="B93" s="13" t="s">
        <v>181</v>
      </c>
      <c r="C93" s="17">
        <v>0</v>
      </c>
    </row>
    <row r="94" spans="1:8" x14ac:dyDescent="0.2">
      <c r="A94" s="15">
        <v>1162</v>
      </c>
      <c r="B94" s="13" t="s">
        <v>182</v>
      </c>
      <c r="C94" s="17">
        <v>0</v>
      </c>
    </row>
    <row r="96" spans="1:8" x14ac:dyDescent="0.2">
      <c r="A96" s="12" t="s">
        <v>564</v>
      </c>
      <c r="B96" s="12"/>
      <c r="C96" s="12"/>
      <c r="D96" s="12"/>
      <c r="E96" s="12"/>
      <c r="F96" s="12"/>
      <c r="G96" s="12"/>
      <c r="H96" s="12"/>
    </row>
    <row r="97" spans="1:8" x14ac:dyDescent="0.2">
      <c r="A97" s="14" t="s">
        <v>85</v>
      </c>
      <c r="B97" s="14" t="s">
        <v>82</v>
      </c>
      <c r="C97" s="14" t="s">
        <v>83</v>
      </c>
      <c r="D97" s="14" t="s">
        <v>126</v>
      </c>
      <c r="E97" s="14"/>
      <c r="F97" s="14"/>
      <c r="G97" s="14"/>
      <c r="H97" s="14"/>
    </row>
    <row r="98" spans="1:8" x14ac:dyDescent="0.2">
      <c r="A98" s="15">
        <v>1190</v>
      </c>
      <c r="B98" s="13" t="s">
        <v>491</v>
      </c>
      <c r="C98" s="17">
        <f>SUM(C99:C102)</f>
        <v>-16980</v>
      </c>
    </row>
    <row r="99" spans="1:8" x14ac:dyDescent="0.2">
      <c r="A99" s="15">
        <v>1191</v>
      </c>
      <c r="B99" s="13" t="s">
        <v>484</v>
      </c>
      <c r="C99" s="17">
        <v>-16980</v>
      </c>
    </row>
    <row r="100" spans="1:8" x14ac:dyDescent="0.2">
      <c r="A100" s="15">
        <v>1192</v>
      </c>
      <c r="B100" s="13" t="s">
        <v>485</v>
      </c>
      <c r="C100" s="17">
        <v>0</v>
      </c>
    </row>
    <row r="101" spans="1:8" x14ac:dyDescent="0.2">
      <c r="A101" s="15">
        <v>1193</v>
      </c>
      <c r="B101" s="13" t="s">
        <v>486</v>
      </c>
      <c r="C101" s="17">
        <v>0</v>
      </c>
    </row>
    <row r="102" spans="1:8" x14ac:dyDescent="0.2">
      <c r="A102" s="15">
        <v>1194</v>
      </c>
      <c r="B102" s="13" t="s">
        <v>487</v>
      </c>
      <c r="C102" s="17">
        <v>0</v>
      </c>
    </row>
    <row r="103" spans="1:8" x14ac:dyDescent="0.2">
      <c r="A103" s="15">
        <v>1290</v>
      </c>
      <c r="B103" s="13" t="s">
        <v>183</v>
      </c>
      <c r="C103" s="17">
        <f>SUM(C104:C106)</f>
        <v>0</v>
      </c>
    </row>
    <row r="104" spans="1:8" x14ac:dyDescent="0.2">
      <c r="A104" s="15">
        <v>1291</v>
      </c>
      <c r="B104" s="13" t="s">
        <v>184</v>
      </c>
      <c r="C104" s="17">
        <v>0</v>
      </c>
    </row>
    <row r="105" spans="1:8" x14ac:dyDescent="0.2">
      <c r="A105" s="15">
        <v>1292</v>
      </c>
      <c r="B105" s="13" t="s">
        <v>185</v>
      </c>
      <c r="C105" s="17">
        <v>0</v>
      </c>
    </row>
    <row r="106" spans="1:8" x14ac:dyDescent="0.2">
      <c r="A106" s="15">
        <v>1293</v>
      </c>
      <c r="B106" s="13" t="s">
        <v>186</v>
      </c>
      <c r="C106" s="17">
        <v>0</v>
      </c>
    </row>
    <row r="108" spans="1:8" x14ac:dyDescent="0.2">
      <c r="A108" s="12" t="s">
        <v>104</v>
      </c>
      <c r="B108" s="12"/>
      <c r="C108" s="12"/>
      <c r="D108" s="12"/>
      <c r="E108" s="12"/>
      <c r="F108" s="12"/>
      <c r="G108" s="12"/>
      <c r="H108" s="12"/>
    </row>
    <row r="109" spans="1:8" x14ac:dyDescent="0.2">
      <c r="A109" s="14" t="s">
        <v>85</v>
      </c>
      <c r="B109" s="14" t="s">
        <v>82</v>
      </c>
      <c r="C109" s="14" t="s">
        <v>83</v>
      </c>
      <c r="D109" s="14" t="s">
        <v>122</v>
      </c>
      <c r="E109" s="14" t="s">
        <v>123</v>
      </c>
      <c r="F109" s="14" t="s">
        <v>124</v>
      </c>
      <c r="G109" s="14" t="s">
        <v>187</v>
      </c>
      <c r="H109" s="14" t="s">
        <v>583</v>
      </c>
    </row>
    <row r="110" spans="1:8" x14ac:dyDescent="0.2">
      <c r="A110" s="15">
        <v>2110</v>
      </c>
      <c r="B110" s="13" t="s">
        <v>188</v>
      </c>
      <c r="C110" s="17">
        <f>SUM(C111:C119)</f>
        <v>72872346.129999995</v>
      </c>
      <c r="D110" s="17">
        <f>SUM(D111:D119)</f>
        <v>72872346.129999995</v>
      </c>
      <c r="E110" s="17">
        <f>SUM(E111:E119)</f>
        <v>0</v>
      </c>
      <c r="F110" s="17">
        <f>SUM(F111:F119)</f>
        <v>0</v>
      </c>
      <c r="G110" s="17">
        <f>SUM(G111:G119)</f>
        <v>0</v>
      </c>
    </row>
    <row r="111" spans="1:8" x14ac:dyDescent="0.2">
      <c r="A111" s="15">
        <v>2111</v>
      </c>
      <c r="B111" s="13" t="s">
        <v>189</v>
      </c>
      <c r="C111" s="17">
        <v>12965257.390000001</v>
      </c>
      <c r="D111" s="17">
        <f>C111</f>
        <v>12965257.390000001</v>
      </c>
      <c r="E111" s="17">
        <v>0</v>
      </c>
      <c r="F111" s="17">
        <v>0</v>
      </c>
      <c r="G111" s="17">
        <v>0</v>
      </c>
    </row>
    <row r="112" spans="1:8" x14ac:dyDescent="0.2">
      <c r="A112" s="15">
        <v>2112</v>
      </c>
      <c r="B112" s="13" t="s">
        <v>190</v>
      </c>
      <c r="C112" s="17">
        <v>24682511.289999999</v>
      </c>
      <c r="D112" s="17">
        <f t="shared" ref="D112:D119" si="1">C112</f>
        <v>24682511.289999999</v>
      </c>
      <c r="E112" s="17">
        <v>0</v>
      </c>
      <c r="F112" s="17">
        <v>0</v>
      </c>
      <c r="G112" s="17">
        <v>0</v>
      </c>
    </row>
    <row r="113" spans="1:8" x14ac:dyDescent="0.2">
      <c r="A113" s="15">
        <v>2113</v>
      </c>
      <c r="B113" s="13" t="s">
        <v>191</v>
      </c>
      <c r="C113" s="17">
        <v>8343998.8399999999</v>
      </c>
      <c r="D113" s="17">
        <f t="shared" si="1"/>
        <v>8343998.8399999999</v>
      </c>
      <c r="E113" s="17">
        <v>0</v>
      </c>
      <c r="F113" s="17">
        <v>0</v>
      </c>
      <c r="G113" s="17">
        <v>0</v>
      </c>
    </row>
    <row r="114" spans="1:8" x14ac:dyDescent="0.2">
      <c r="A114" s="15">
        <v>2114</v>
      </c>
      <c r="B114" s="13" t="s">
        <v>192</v>
      </c>
      <c r="C114" s="17">
        <v>0</v>
      </c>
      <c r="D114" s="17">
        <f t="shared" si="1"/>
        <v>0</v>
      </c>
      <c r="E114" s="17">
        <v>0</v>
      </c>
      <c r="F114" s="17">
        <v>0</v>
      </c>
      <c r="G114" s="17">
        <v>0</v>
      </c>
    </row>
    <row r="115" spans="1:8" x14ac:dyDescent="0.2">
      <c r="A115" s="15">
        <v>2115</v>
      </c>
      <c r="B115" s="13" t="s">
        <v>193</v>
      </c>
      <c r="C115" s="17">
        <v>820476.93</v>
      </c>
      <c r="D115" s="17">
        <f t="shared" si="1"/>
        <v>820476.93</v>
      </c>
      <c r="E115" s="17">
        <v>0</v>
      </c>
      <c r="F115" s="17">
        <v>0</v>
      </c>
      <c r="G115" s="17">
        <v>0</v>
      </c>
    </row>
    <row r="116" spans="1:8" x14ac:dyDescent="0.2">
      <c r="A116" s="15">
        <v>2116</v>
      </c>
      <c r="B116" s="13" t="s">
        <v>194</v>
      </c>
      <c r="C116" s="17">
        <v>0</v>
      </c>
      <c r="D116" s="17">
        <f t="shared" si="1"/>
        <v>0</v>
      </c>
      <c r="E116" s="17">
        <v>0</v>
      </c>
      <c r="F116" s="17">
        <v>0</v>
      </c>
      <c r="G116" s="17">
        <v>0</v>
      </c>
    </row>
    <row r="117" spans="1:8" x14ac:dyDescent="0.2">
      <c r="A117" s="15">
        <v>2117</v>
      </c>
      <c r="B117" s="13" t="s">
        <v>195</v>
      </c>
      <c r="C117" s="17">
        <v>23624452.600000001</v>
      </c>
      <c r="D117" s="17">
        <f t="shared" si="1"/>
        <v>23624452.600000001</v>
      </c>
      <c r="E117" s="17">
        <v>0</v>
      </c>
      <c r="F117" s="17">
        <v>0</v>
      </c>
      <c r="G117" s="17">
        <v>0</v>
      </c>
    </row>
    <row r="118" spans="1:8" x14ac:dyDescent="0.2">
      <c r="A118" s="15">
        <v>2118</v>
      </c>
      <c r="B118" s="13" t="s">
        <v>196</v>
      </c>
      <c r="C118" s="17">
        <v>0</v>
      </c>
      <c r="D118" s="17">
        <f t="shared" si="1"/>
        <v>0</v>
      </c>
      <c r="E118" s="17">
        <v>0</v>
      </c>
      <c r="F118" s="17">
        <v>0</v>
      </c>
      <c r="G118" s="17">
        <v>0</v>
      </c>
    </row>
    <row r="119" spans="1:8" x14ac:dyDescent="0.2">
      <c r="A119" s="15">
        <v>2119</v>
      </c>
      <c r="B119" s="13" t="s">
        <v>197</v>
      </c>
      <c r="C119" s="17">
        <v>2435649.08</v>
      </c>
      <c r="D119" s="17">
        <f t="shared" si="1"/>
        <v>2435649.08</v>
      </c>
      <c r="E119" s="17">
        <v>0</v>
      </c>
      <c r="F119" s="17">
        <v>0</v>
      </c>
      <c r="G119" s="17">
        <v>0</v>
      </c>
    </row>
    <row r="120" spans="1:8" x14ac:dyDescent="0.2">
      <c r="A120" s="15">
        <v>2120</v>
      </c>
      <c r="B120" s="13" t="s">
        <v>198</v>
      </c>
      <c r="C120" s="17">
        <f>SUM(C121:C123)</f>
        <v>0</v>
      </c>
      <c r="D120" s="17">
        <f t="shared" ref="D120:G120" si="2">SUM(D121:D123)</f>
        <v>0</v>
      </c>
      <c r="E120" s="17">
        <f t="shared" si="2"/>
        <v>0</v>
      </c>
      <c r="F120" s="17">
        <f t="shared" si="2"/>
        <v>0</v>
      </c>
      <c r="G120" s="17">
        <f t="shared" si="2"/>
        <v>0</v>
      </c>
    </row>
    <row r="121" spans="1:8" x14ac:dyDescent="0.2">
      <c r="A121" s="15">
        <v>2121</v>
      </c>
      <c r="B121" s="13" t="s">
        <v>199</v>
      </c>
      <c r="C121" s="17">
        <v>0</v>
      </c>
      <c r="D121" s="17">
        <f>C121</f>
        <v>0</v>
      </c>
      <c r="E121" s="17">
        <v>0</v>
      </c>
      <c r="F121" s="17">
        <v>0</v>
      </c>
      <c r="G121" s="17">
        <v>0</v>
      </c>
    </row>
    <row r="122" spans="1:8" x14ac:dyDescent="0.2">
      <c r="A122" s="15">
        <v>2122</v>
      </c>
      <c r="B122" s="13" t="s">
        <v>200</v>
      </c>
      <c r="C122" s="17">
        <v>0</v>
      </c>
      <c r="D122" s="17">
        <f t="shared" ref="D122:D123" si="3">C122</f>
        <v>0</v>
      </c>
      <c r="E122" s="17">
        <v>0</v>
      </c>
      <c r="F122" s="17">
        <v>0</v>
      </c>
      <c r="G122" s="17">
        <v>0</v>
      </c>
    </row>
    <row r="123" spans="1:8" x14ac:dyDescent="0.2">
      <c r="A123" s="15">
        <v>2129</v>
      </c>
      <c r="B123" s="13" t="s">
        <v>201</v>
      </c>
      <c r="C123" s="17">
        <v>0</v>
      </c>
      <c r="D123" s="17">
        <f t="shared" si="3"/>
        <v>0</v>
      </c>
      <c r="E123" s="17">
        <v>0</v>
      </c>
      <c r="F123" s="17">
        <v>0</v>
      </c>
      <c r="G123" s="17">
        <v>0</v>
      </c>
    </row>
    <row r="125" spans="1:8" x14ac:dyDescent="0.2">
      <c r="A125" s="12" t="s">
        <v>105</v>
      </c>
      <c r="B125" s="12"/>
      <c r="C125" s="12"/>
      <c r="D125" s="12"/>
      <c r="E125" s="12"/>
      <c r="F125" s="12"/>
      <c r="G125" s="12"/>
      <c r="H125" s="12"/>
    </row>
    <row r="126" spans="1:8" x14ac:dyDescent="0.2">
      <c r="A126" s="14" t="s">
        <v>85</v>
      </c>
      <c r="B126" s="14" t="s">
        <v>82</v>
      </c>
      <c r="C126" s="14" t="s">
        <v>83</v>
      </c>
      <c r="D126" s="14" t="s">
        <v>86</v>
      </c>
      <c r="E126" s="14" t="s">
        <v>126</v>
      </c>
      <c r="F126" s="14"/>
      <c r="G126" s="14"/>
      <c r="H126" s="14"/>
    </row>
    <row r="127" spans="1:8" x14ac:dyDescent="0.2">
      <c r="A127" s="15">
        <v>2160</v>
      </c>
      <c r="B127" s="13" t="s">
        <v>202</v>
      </c>
      <c r="C127" s="17">
        <f>SUM(C128:C133)</f>
        <v>0</v>
      </c>
    </row>
    <row r="128" spans="1:8" x14ac:dyDescent="0.2">
      <c r="A128" s="15">
        <v>2161</v>
      </c>
      <c r="B128" s="13" t="s">
        <v>203</v>
      </c>
      <c r="C128" s="17">
        <v>0</v>
      </c>
    </row>
    <row r="129" spans="1:8" x14ac:dyDescent="0.2">
      <c r="A129" s="15">
        <v>2162</v>
      </c>
      <c r="B129" s="13" t="s">
        <v>204</v>
      </c>
      <c r="C129" s="17">
        <v>0</v>
      </c>
    </row>
    <row r="130" spans="1:8" x14ac:dyDescent="0.2">
      <c r="A130" s="15">
        <v>2163</v>
      </c>
      <c r="B130" s="13" t="s">
        <v>205</v>
      </c>
      <c r="C130" s="17">
        <v>0</v>
      </c>
    </row>
    <row r="131" spans="1:8" x14ac:dyDescent="0.2">
      <c r="A131" s="15">
        <v>2164</v>
      </c>
      <c r="B131" s="13" t="s">
        <v>206</v>
      </c>
      <c r="C131" s="17">
        <v>0</v>
      </c>
    </row>
    <row r="132" spans="1:8" x14ac:dyDescent="0.2">
      <c r="A132" s="15">
        <v>2165</v>
      </c>
      <c r="B132" s="13" t="s">
        <v>207</v>
      </c>
      <c r="C132" s="17">
        <v>0</v>
      </c>
    </row>
    <row r="133" spans="1:8" x14ac:dyDescent="0.2">
      <c r="A133" s="15">
        <v>2166</v>
      </c>
      <c r="B133" s="13" t="s">
        <v>208</v>
      </c>
      <c r="C133" s="17">
        <v>0</v>
      </c>
    </row>
    <row r="134" spans="1:8" x14ac:dyDescent="0.2">
      <c r="A134" s="15">
        <v>2250</v>
      </c>
      <c r="B134" s="13" t="s">
        <v>209</v>
      </c>
      <c r="C134" s="17">
        <f>SUM(C135:C140)</f>
        <v>0</v>
      </c>
    </row>
    <row r="135" spans="1:8" x14ac:dyDescent="0.2">
      <c r="A135" s="15">
        <v>2251</v>
      </c>
      <c r="B135" s="13" t="s">
        <v>210</v>
      </c>
      <c r="C135" s="17">
        <v>0</v>
      </c>
    </row>
    <row r="136" spans="1:8" x14ac:dyDescent="0.2">
      <c r="A136" s="15">
        <v>2252</v>
      </c>
      <c r="B136" s="13" t="s">
        <v>211</v>
      </c>
      <c r="C136" s="17">
        <v>0</v>
      </c>
    </row>
    <row r="137" spans="1:8" x14ac:dyDescent="0.2">
      <c r="A137" s="15">
        <v>2253</v>
      </c>
      <c r="B137" s="13" t="s">
        <v>212</v>
      </c>
      <c r="C137" s="17">
        <v>0</v>
      </c>
    </row>
    <row r="138" spans="1:8" x14ac:dyDescent="0.2">
      <c r="A138" s="15">
        <v>2254</v>
      </c>
      <c r="B138" s="13" t="s">
        <v>213</v>
      </c>
      <c r="C138" s="17">
        <v>0</v>
      </c>
    </row>
    <row r="139" spans="1:8" x14ac:dyDescent="0.2">
      <c r="A139" s="15">
        <v>2255</v>
      </c>
      <c r="B139" s="13" t="s">
        <v>214</v>
      </c>
      <c r="C139" s="17">
        <v>0</v>
      </c>
    </row>
    <row r="140" spans="1:8" x14ac:dyDescent="0.2">
      <c r="A140" s="15">
        <v>2256</v>
      </c>
      <c r="B140" s="13" t="s">
        <v>215</v>
      </c>
      <c r="C140" s="17">
        <v>0</v>
      </c>
    </row>
    <row r="142" spans="1:8" x14ac:dyDescent="0.2">
      <c r="A142" s="12" t="s">
        <v>565</v>
      </c>
      <c r="B142" s="12"/>
      <c r="C142" s="12"/>
      <c r="D142" s="12"/>
      <c r="E142" s="12"/>
      <c r="F142" s="12"/>
      <c r="G142" s="12"/>
      <c r="H142" s="12"/>
    </row>
    <row r="143" spans="1:8" x14ac:dyDescent="0.2">
      <c r="A143" s="16" t="s">
        <v>85</v>
      </c>
      <c r="B143" s="16" t="s">
        <v>82</v>
      </c>
      <c r="C143" s="16" t="s">
        <v>83</v>
      </c>
      <c r="D143" s="16" t="s">
        <v>86</v>
      </c>
      <c r="E143" s="16" t="s">
        <v>126</v>
      </c>
      <c r="F143" s="16"/>
      <c r="G143" s="16"/>
      <c r="H143" s="16"/>
    </row>
    <row r="144" spans="1:8" x14ac:dyDescent="0.2">
      <c r="A144" s="15">
        <v>2150</v>
      </c>
      <c r="B144" s="13" t="s">
        <v>566</v>
      </c>
      <c r="C144" s="17">
        <f>SUM(C145:C147)</f>
        <v>0</v>
      </c>
    </row>
    <row r="145" spans="1:5" x14ac:dyDescent="0.2">
      <c r="A145" s="15">
        <v>2151</v>
      </c>
      <c r="B145" s="13" t="s">
        <v>567</v>
      </c>
      <c r="C145" s="17">
        <v>0</v>
      </c>
    </row>
    <row r="146" spans="1:5" x14ac:dyDescent="0.2">
      <c r="A146" s="15">
        <v>2152</v>
      </c>
      <c r="B146" s="13" t="s">
        <v>568</v>
      </c>
      <c r="C146" s="17">
        <v>0</v>
      </c>
    </row>
    <row r="147" spans="1:5" x14ac:dyDescent="0.2">
      <c r="A147" s="15">
        <v>2159</v>
      </c>
      <c r="B147" s="13" t="s">
        <v>216</v>
      </c>
      <c r="C147" s="17">
        <v>0</v>
      </c>
    </row>
    <row r="148" spans="1:5" x14ac:dyDescent="0.2">
      <c r="A148" s="15">
        <v>2240</v>
      </c>
      <c r="B148" s="13" t="s">
        <v>218</v>
      </c>
      <c r="C148" s="17">
        <f>SUM(C149:C151)</f>
        <v>0</v>
      </c>
    </row>
    <row r="149" spans="1:5" x14ac:dyDescent="0.2">
      <c r="A149" s="15">
        <v>2241</v>
      </c>
      <c r="B149" s="13" t="s">
        <v>219</v>
      </c>
      <c r="C149" s="17">
        <v>0</v>
      </c>
    </row>
    <row r="150" spans="1:5" x14ac:dyDescent="0.2">
      <c r="A150" s="15">
        <v>2242</v>
      </c>
      <c r="B150" s="13" t="s">
        <v>220</v>
      </c>
      <c r="C150" s="17">
        <v>0</v>
      </c>
    </row>
    <row r="151" spans="1:5" x14ac:dyDescent="0.2">
      <c r="A151" s="15">
        <v>2249</v>
      </c>
      <c r="B151" s="13" t="s">
        <v>221</v>
      </c>
      <c r="C151" s="17">
        <v>0</v>
      </c>
    </row>
    <row r="153" spans="1:5" x14ac:dyDescent="0.2">
      <c r="A153" s="48" t="s">
        <v>569</v>
      </c>
      <c r="B153" s="48"/>
      <c r="C153" s="48"/>
      <c r="D153" s="48"/>
      <c r="E153" s="48"/>
    </row>
    <row r="154" spans="1:5" x14ac:dyDescent="0.2">
      <c r="A154" s="49" t="s">
        <v>85</v>
      </c>
      <c r="B154" s="49" t="s">
        <v>82</v>
      </c>
      <c r="C154" s="49" t="s">
        <v>83</v>
      </c>
      <c r="D154" s="50" t="s">
        <v>86</v>
      </c>
      <c r="E154" s="50" t="s">
        <v>126</v>
      </c>
    </row>
    <row r="155" spans="1:5" x14ac:dyDescent="0.2">
      <c r="A155" s="51">
        <v>2170</v>
      </c>
      <c r="B155" s="52" t="s">
        <v>570</v>
      </c>
      <c r="C155" s="53">
        <f>SUM(C156:C158)</f>
        <v>8369190.8399999999</v>
      </c>
      <c r="D155" s="52"/>
      <c r="E155" s="52"/>
    </row>
    <row r="156" spans="1:5" x14ac:dyDescent="0.2">
      <c r="A156" s="51">
        <v>2171</v>
      </c>
      <c r="B156" s="52" t="s">
        <v>571</v>
      </c>
      <c r="C156" s="53">
        <v>0</v>
      </c>
      <c r="D156" s="52"/>
      <c r="E156" s="52"/>
    </row>
    <row r="157" spans="1:5" x14ac:dyDescent="0.2">
      <c r="A157" s="51">
        <v>2172</v>
      </c>
      <c r="B157" s="52" t="s">
        <v>572</v>
      </c>
      <c r="C157" s="53">
        <v>0</v>
      </c>
      <c r="D157" s="52"/>
      <c r="E157" s="52"/>
    </row>
    <row r="158" spans="1:5" x14ac:dyDescent="0.2">
      <c r="A158" s="51">
        <v>2179</v>
      </c>
      <c r="B158" s="52" t="s">
        <v>573</v>
      </c>
      <c r="C158" s="53">
        <v>8369190.8399999999</v>
      </c>
      <c r="D158" s="52"/>
      <c r="E158" s="52"/>
    </row>
    <row r="159" spans="1:5" x14ac:dyDescent="0.2">
      <c r="A159" s="51">
        <v>2260</v>
      </c>
      <c r="B159" s="52" t="s">
        <v>574</v>
      </c>
      <c r="C159" s="53">
        <f>SUM(C160:C163)</f>
        <v>0</v>
      </c>
      <c r="D159" s="52"/>
      <c r="E159" s="52"/>
    </row>
    <row r="160" spans="1:5" x14ac:dyDescent="0.2">
      <c r="A160" s="51">
        <v>2261</v>
      </c>
      <c r="B160" s="52" t="s">
        <v>575</v>
      </c>
      <c r="C160" s="53">
        <v>0</v>
      </c>
      <c r="D160" s="52"/>
      <c r="E160" s="52"/>
    </row>
    <row r="161" spans="1:5" x14ac:dyDescent="0.2">
      <c r="A161" s="51">
        <v>2262</v>
      </c>
      <c r="B161" s="52" t="s">
        <v>576</v>
      </c>
      <c r="C161" s="53">
        <v>0</v>
      </c>
      <c r="D161" s="52"/>
      <c r="E161" s="52"/>
    </row>
    <row r="162" spans="1:5" x14ac:dyDescent="0.2">
      <c r="A162" s="51">
        <v>2263</v>
      </c>
      <c r="B162" s="52" t="s">
        <v>577</v>
      </c>
      <c r="C162" s="53">
        <v>0</v>
      </c>
      <c r="D162" s="52"/>
      <c r="E162" s="52"/>
    </row>
    <row r="163" spans="1:5" x14ac:dyDescent="0.2">
      <c r="A163" s="51">
        <v>2269</v>
      </c>
      <c r="B163" s="52" t="s">
        <v>578</v>
      </c>
      <c r="C163" s="53">
        <v>0</v>
      </c>
      <c r="D163" s="52"/>
      <c r="E163" s="52"/>
    </row>
    <row r="164" spans="1:5" x14ac:dyDescent="0.2">
      <c r="A164" s="52"/>
      <c r="B164" s="52"/>
      <c r="C164" s="52"/>
      <c r="D164" s="52"/>
      <c r="E164" s="52"/>
    </row>
    <row r="165" spans="1:5" x14ac:dyDescent="0.2">
      <c r="A165" s="48" t="s">
        <v>579</v>
      </c>
      <c r="B165" s="48"/>
      <c r="C165" s="48"/>
      <c r="D165" s="48"/>
      <c r="E165" s="48"/>
    </row>
    <row r="166" spans="1:5" x14ac:dyDescent="0.2">
      <c r="A166" s="49" t="s">
        <v>85</v>
      </c>
      <c r="B166" s="49" t="s">
        <v>82</v>
      </c>
      <c r="C166" s="49" t="s">
        <v>83</v>
      </c>
      <c r="D166" s="50" t="s">
        <v>86</v>
      </c>
      <c r="E166" s="50" t="s">
        <v>126</v>
      </c>
    </row>
    <row r="167" spans="1:5" x14ac:dyDescent="0.2">
      <c r="A167" s="51">
        <v>2190</v>
      </c>
      <c r="B167" s="52" t="s">
        <v>580</v>
      </c>
      <c r="C167" s="53">
        <f>SUM(C168:C170)</f>
        <v>0</v>
      </c>
      <c r="D167" s="52"/>
      <c r="E167" s="52"/>
    </row>
    <row r="168" spans="1:5" x14ac:dyDescent="0.2">
      <c r="A168" s="51">
        <v>2191</v>
      </c>
      <c r="B168" s="52" t="s">
        <v>581</v>
      </c>
      <c r="C168" s="53">
        <v>0</v>
      </c>
      <c r="D168" s="52"/>
      <c r="E168" s="52"/>
    </row>
    <row r="169" spans="1:5" x14ac:dyDescent="0.2">
      <c r="A169" s="51">
        <v>2192</v>
      </c>
      <c r="B169" s="52" t="s">
        <v>582</v>
      </c>
      <c r="C169" s="53">
        <v>0</v>
      </c>
      <c r="D169" s="52"/>
      <c r="E169" s="52"/>
    </row>
    <row r="170" spans="1:5" x14ac:dyDescent="0.2">
      <c r="A170" s="51">
        <v>2199</v>
      </c>
      <c r="B170" s="52" t="s">
        <v>217</v>
      </c>
      <c r="C170" s="53">
        <v>0</v>
      </c>
      <c r="D170" s="52"/>
      <c r="E170" s="52"/>
    </row>
    <row r="171" spans="1:5" x14ac:dyDescent="0.2">
      <c r="A171" s="52"/>
      <c r="B171" s="52"/>
      <c r="C171" s="52"/>
      <c r="D171" s="52"/>
      <c r="E171" s="52"/>
    </row>
    <row r="172" spans="1:5" x14ac:dyDescent="0.2">
      <c r="A172" s="52"/>
      <c r="B172" s="52" t="s">
        <v>517</v>
      </c>
      <c r="C172" s="52"/>
      <c r="D172" s="52"/>
      <c r="E172" s="52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51181102362204722" right="0.51181102362204722" top="0.35433070866141736" bottom="0.15748031496062992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topLeftCell="A8" workbookViewId="0">
      <selection activeCell="B35" sqref="B35"/>
    </sheetView>
  </sheetViews>
  <sheetFormatPr baseColWidth="10" defaultColWidth="9.109375" defaultRowHeight="10.199999999999999" x14ac:dyDescent="0.2"/>
  <cols>
    <col min="1" max="1" width="10" style="19" customWidth="1"/>
    <col min="2" max="2" width="38.44140625" style="19" customWidth="1"/>
    <col min="3" max="3" width="15.33203125" style="19" customWidth="1"/>
    <col min="4" max="4" width="13" style="19" customWidth="1"/>
    <col min="5" max="5" width="10.33203125" style="19" customWidth="1"/>
    <col min="6" max="16384" width="9.109375" style="19"/>
  </cols>
  <sheetData>
    <row r="1" spans="1:5" ht="18.899999999999999" customHeight="1" x14ac:dyDescent="0.2">
      <c r="A1" s="187" t="s">
        <v>600</v>
      </c>
      <c r="B1" s="187"/>
      <c r="C1" s="187"/>
      <c r="D1" s="68" t="s">
        <v>497</v>
      </c>
      <c r="E1" s="69">
        <v>2024</v>
      </c>
    </row>
    <row r="2" spans="1:5" ht="18.899999999999999" customHeight="1" x14ac:dyDescent="0.2">
      <c r="A2" s="187" t="s">
        <v>503</v>
      </c>
      <c r="B2" s="187"/>
      <c r="C2" s="187"/>
      <c r="D2" s="68" t="s">
        <v>498</v>
      </c>
      <c r="E2" s="69" t="s">
        <v>500</v>
      </c>
    </row>
    <row r="3" spans="1:5" ht="18.899999999999999" customHeight="1" x14ac:dyDescent="0.2">
      <c r="A3" s="187" t="s">
        <v>601</v>
      </c>
      <c r="B3" s="187"/>
      <c r="C3" s="187"/>
      <c r="D3" s="68" t="s">
        <v>499</v>
      </c>
      <c r="E3" s="69">
        <v>4</v>
      </c>
    </row>
    <row r="4" spans="1:5" ht="18.899999999999999" customHeight="1" x14ac:dyDescent="0.2">
      <c r="A4" s="187" t="s">
        <v>515</v>
      </c>
      <c r="B4" s="187"/>
      <c r="C4" s="187"/>
      <c r="D4" s="68"/>
      <c r="E4" s="69"/>
    </row>
    <row r="5" spans="1:5" ht="13.2" x14ac:dyDescent="0.25">
      <c r="A5" s="122" t="s">
        <v>115</v>
      </c>
      <c r="B5" s="123"/>
      <c r="C5" s="123"/>
      <c r="D5" s="123"/>
      <c r="E5" s="123"/>
    </row>
    <row r="6" spans="1:5" ht="13.2" x14ac:dyDescent="0.25">
      <c r="A6" s="124"/>
      <c r="B6" s="124"/>
      <c r="C6" s="124"/>
      <c r="D6" s="124"/>
      <c r="E6" s="124"/>
    </row>
    <row r="7" spans="1:5" ht="13.2" x14ac:dyDescent="0.25">
      <c r="A7" s="123" t="s">
        <v>106</v>
      </c>
      <c r="B7" s="123"/>
      <c r="C7" s="123"/>
      <c r="D7" s="123"/>
      <c r="E7" s="123"/>
    </row>
    <row r="8" spans="1:5" ht="13.2" x14ac:dyDescent="0.25">
      <c r="A8" s="125" t="s">
        <v>85</v>
      </c>
      <c r="B8" s="125" t="s">
        <v>82</v>
      </c>
      <c r="C8" s="125" t="s">
        <v>83</v>
      </c>
      <c r="D8" s="125" t="s">
        <v>84</v>
      </c>
      <c r="E8" s="125" t="s">
        <v>86</v>
      </c>
    </row>
    <row r="9" spans="1:5" ht="13.2" x14ac:dyDescent="0.25">
      <c r="A9" s="126">
        <v>3110</v>
      </c>
      <c r="B9" s="124" t="s">
        <v>252</v>
      </c>
      <c r="C9" s="127">
        <v>479763120.51999998</v>
      </c>
      <c r="D9" s="124"/>
      <c r="E9" s="124"/>
    </row>
    <row r="10" spans="1:5" ht="13.2" x14ac:dyDescent="0.25">
      <c r="A10" s="126">
        <v>3120</v>
      </c>
      <c r="B10" s="124" t="s">
        <v>383</v>
      </c>
      <c r="C10" s="127">
        <v>0</v>
      </c>
      <c r="D10" s="124"/>
      <c r="E10" s="124"/>
    </row>
    <row r="11" spans="1:5" ht="13.2" x14ac:dyDescent="0.25">
      <c r="A11" s="126">
        <v>3130</v>
      </c>
      <c r="B11" s="124" t="s">
        <v>384</v>
      </c>
      <c r="C11" s="127">
        <v>0</v>
      </c>
      <c r="D11" s="124"/>
      <c r="E11" s="124"/>
    </row>
    <row r="12" spans="1:5" ht="13.2" x14ac:dyDescent="0.25">
      <c r="A12" s="124"/>
      <c r="B12" s="124"/>
      <c r="C12" s="124"/>
      <c r="D12" s="124"/>
      <c r="E12" s="124"/>
    </row>
    <row r="13" spans="1:5" ht="13.2" x14ac:dyDescent="0.25">
      <c r="A13" s="123" t="s">
        <v>107</v>
      </c>
      <c r="B13" s="123"/>
      <c r="C13" s="123"/>
      <c r="D13" s="123"/>
      <c r="E13" s="123"/>
    </row>
    <row r="14" spans="1:5" ht="13.2" x14ac:dyDescent="0.25">
      <c r="A14" s="125" t="s">
        <v>85</v>
      </c>
      <c r="B14" s="125" t="s">
        <v>82</v>
      </c>
      <c r="C14" s="125" t="s">
        <v>83</v>
      </c>
      <c r="D14" s="125" t="s">
        <v>385</v>
      </c>
      <c r="E14" s="125"/>
    </row>
    <row r="15" spans="1:5" ht="13.2" x14ac:dyDescent="0.25">
      <c r="A15" s="126">
        <v>3210</v>
      </c>
      <c r="B15" s="124" t="s">
        <v>386</v>
      </c>
      <c r="C15" s="127">
        <v>214797048.47999999</v>
      </c>
      <c r="D15" s="124"/>
      <c r="E15" s="124"/>
    </row>
    <row r="16" spans="1:5" ht="13.2" x14ac:dyDescent="0.25">
      <c r="A16" s="126">
        <v>3220</v>
      </c>
      <c r="B16" s="124" t="s">
        <v>387</v>
      </c>
      <c r="C16" s="127">
        <v>2102440376.6099999</v>
      </c>
      <c r="D16" s="124"/>
      <c r="E16" s="124"/>
    </row>
    <row r="17" spans="1:5" ht="13.2" x14ac:dyDescent="0.25">
      <c r="A17" s="126">
        <v>3230</v>
      </c>
      <c r="B17" s="124" t="s">
        <v>388</v>
      </c>
      <c r="C17" s="127">
        <f>SUM(C18:C21)</f>
        <v>0</v>
      </c>
      <c r="D17" s="124"/>
      <c r="E17" s="124"/>
    </row>
    <row r="18" spans="1:5" ht="13.2" x14ac:dyDescent="0.25">
      <c r="A18" s="126">
        <v>3231</v>
      </c>
      <c r="B18" s="124" t="s">
        <v>389</v>
      </c>
      <c r="C18" s="127">
        <v>0</v>
      </c>
      <c r="D18" s="124"/>
      <c r="E18" s="124"/>
    </row>
    <row r="19" spans="1:5" ht="13.2" x14ac:dyDescent="0.25">
      <c r="A19" s="126">
        <v>3232</v>
      </c>
      <c r="B19" s="124" t="s">
        <v>390</v>
      </c>
      <c r="C19" s="127">
        <v>0</v>
      </c>
      <c r="D19" s="124"/>
      <c r="E19" s="124"/>
    </row>
    <row r="20" spans="1:5" ht="13.2" x14ac:dyDescent="0.25">
      <c r="A20" s="126">
        <v>3233</v>
      </c>
      <c r="B20" s="124" t="s">
        <v>391</v>
      </c>
      <c r="C20" s="127">
        <v>0</v>
      </c>
      <c r="D20" s="124"/>
      <c r="E20" s="124"/>
    </row>
    <row r="21" spans="1:5" ht="13.2" x14ac:dyDescent="0.25">
      <c r="A21" s="126">
        <v>3239</v>
      </c>
      <c r="B21" s="124" t="s">
        <v>392</v>
      </c>
      <c r="C21" s="127">
        <v>0</v>
      </c>
      <c r="D21" s="124"/>
      <c r="E21" s="124"/>
    </row>
    <row r="22" spans="1:5" ht="13.2" x14ac:dyDescent="0.25">
      <c r="A22" s="126">
        <v>3240</v>
      </c>
      <c r="B22" s="124" t="s">
        <v>393</v>
      </c>
      <c r="C22" s="127">
        <f>SUM(C23:C25)</f>
        <v>0</v>
      </c>
      <c r="D22" s="124"/>
      <c r="E22" s="124"/>
    </row>
    <row r="23" spans="1:5" ht="13.2" x14ac:dyDescent="0.25">
      <c r="A23" s="126">
        <v>3241</v>
      </c>
      <c r="B23" s="124" t="s">
        <v>394</v>
      </c>
      <c r="C23" s="127">
        <v>0</v>
      </c>
      <c r="D23" s="124"/>
      <c r="E23" s="124"/>
    </row>
    <row r="24" spans="1:5" ht="13.2" x14ac:dyDescent="0.25">
      <c r="A24" s="126">
        <v>3242</v>
      </c>
      <c r="B24" s="124" t="s">
        <v>395</v>
      </c>
      <c r="C24" s="127">
        <v>0</v>
      </c>
      <c r="D24" s="124"/>
      <c r="E24" s="124"/>
    </row>
    <row r="25" spans="1:5" ht="13.2" x14ac:dyDescent="0.25">
      <c r="A25" s="126">
        <v>3243</v>
      </c>
      <c r="B25" s="124" t="s">
        <v>396</v>
      </c>
      <c r="C25" s="127">
        <v>0</v>
      </c>
      <c r="D25" s="124"/>
      <c r="E25" s="124"/>
    </row>
    <row r="26" spans="1:5" ht="13.2" x14ac:dyDescent="0.25">
      <c r="A26" s="126">
        <v>3250</v>
      </c>
      <c r="B26" s="124" t="s">
        <v>397</v>
      </c>
      <c r="C26" s="127">
        <f>SUM(C27:C28)</f>
        <v>0</v>
      </c>
      <c r="D26" s="124"/>
      <c r="E26" s="124"/>
    </row>
    <row r="27" spans="1:5" ht="13.2" x14ac:dyDescent="0.25">
      <c r="A27" s="126">
        <v>3251</v>
      </c>
      <c r="B27" s="124" t="s">
        <v>398</v>
      </c>
      <c r="C27" s="127">
        <v>0</v>
      </c>
      <c r="D27" s="124"/>
      <c r="E27" s="124"/>
    </row>
    <row r="28" spans="1:5" ht="13.2" x14ac:dyDescent="0.25">
      <c r="A28" s="126">
        <v>3252</v>
      </c>
      <c r="B28" s="124" t="s">
        <v>399</v>
      </c>
      <c r="C28" s="127">
        <v>0</v>
      </c>
      <c r="D28" s="124"/>
      <c r="E28" s="124"/>
    </row>
    <row r="30" spans="1:5" x14ac:dyDescent="0.2">
      <c r="A30" s="19" t="s">
        <v>608</v>
      </c>
    </row>
    <row r="31" spans="1:5" x14ac:dyDescent="0.2">
      <c r="A31" s="19" t="s">
        <v>609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8"/>
  <sheetViews>
    <sheetView topLeftCell="A8" zoomScaleNormal="100" workbookViewId="0">
      <selection activeCell="B154" sqref="B154"/>
    </sheetView>
  </sheetViews>
  <sheetFormatPr baseColWidth="10" defaultColWidth="9.109375" defaultRowHeight="10.199999999999999" x14ac:dyDescent="0.2"/>
  <cols>
    <col min="1" max="1" width="7.33203125" style="19" customWidth="1"/>
    <col min="2" max="2" width="52" style="19" customWidth="1"/>
    <col min="3" max="3" width="13.33203125" style="19" customWidth="1"/>
    <col min="4" max="4" width="13.5546875" style="19" customWidth="1"/>
    <col min="5" max="5" width="11.88671875" style="19" customWidth="1"/>
    <col min="6" max="16384" width="9.109375" style="19"/>
  </cols>
  <sheetData>
    <row r="1" spans="1:5" s="22" customFormat="1" ht="18.899999999999999" customHeight="1" x14ac:dyDescent="0.3">
      <c r="A1" s="187" t="s">
        <v>600</v>
      </c>
      <c r="B1" s="187"/>
      <c r="C1" s="187"/>
      <c r="D1" s="68" t="s">
        <v>497</v>
      </c>
      <c r="E1" s="69">
        <v>2024</v>
      </c>
    </row>
    <row r="2" spans="1:5" s="22" customFormat="1" ht="18.899999999999999" customHeight="1" x14ac:dyDescent="0.3">
      <c r="A2" s="187" t="s">
        <v>504</v>
      </c>
      <c r="B2" s="187"/>
      <c r="C2" s="187"/>
      <c r="D2" s="68" t="s">
        <v>498</v>
      </c>
      <c r="E2" s="69" t="s">
        <v>500</v>
      </c>
    </row>
    <row r="3" spans="1:5" s="22" customFormat="1" ht="18.899999999999999" customHeight="1" x14ac:dyDescent="0.3">
      <c r="A3" s="187" t="s">
        <v>601</v>
      </c>
      <c r="B3" s="187"/>
      <c r="C3" s="187"/>
      <c r="D3" s="68" t="s">
        <v>499</v>
      </c>
      <c r="E3" s="69">
        <v>4</v>
      </c>
    </row>
    <row r="4" spans="1:5" s="22" customFormat="1" ht="18.899999999999999" customHeight="1" x14ac:dyDescent="0.3">
      <c r="A4" s="187" t="s">
        <v>515</v>
      </c>
      <c r="B4" s="187"/>
      <c r="C4" s="187"/>
      <c r="D4" s="68"/>
      <c r="E4" s="69"/>
    </row>
    <row r="5" spans="1:5" ht="12" x14ac:dyDescent="0.25">
      <c r="A5" s="116" t="s">
        <v>115</v>
      </c>
      <c r="B5" s="117"/>
      <c r="C5" s="117"/>
      <c r="D5" s="117"/>
      <c r="E5" s="21"/>
    </row>
    <row r="6" spans="1:5" ht="11.4" x14ac:dyDescent="0.2">
      <c r="A6" s="118"/>
      <c r="B6" s="118"/>
      <c r="C6" s="118"/>
      <c r="D6" s="118"/>
    </row>
    <row r="7" spans="1:5" ht="12" x14ac:dyDescent="0.25">
      <c r="A7" s="117" t="s">
        <v>589</v>
      </c>
      <c r="B7" s="117"/>
      <c r="C7" s="117"/>
      <c r="D7" s="117"/>
      <c r="E7" s="55"/>
    </row>
    <row r="8" spans="1:5" ht="12" x14ac:dyDescent="0.25">
      <c r="A8" s="119" t="s">
        <v>85</v>
      </c>
      <c r="B8" s="119" t="s">
        <v>82</v>
      </c>
      <c r="C8" s="128">
        <v>2024</v>
      </c>
      <c r="D8" s="128">
        <v>2023</v>
      </c>
      <c r="E8" s="56"/>
    </row>
    <row r="9" spans="1:5" ht="11.4" x14ac:dyDescent="0.2">
      <c r="A9" s="120">
        <v>1111</v>
      </c>
      <c r="B9" s="118" t="s">
        <v>400</v>
      </c>
      <c r="C9" s="121">
        <v>492072.75</v>
      </c>
      <c r="D9" s="121">
        <v>131210.75</v>
      </c>
    </row>
    <row r="10" spans="1:5" ht="11.4" x14ac:dyDescent="0.2">
      <c r="A10" s="120">
        <v>1112</v>
      </c>
      <c r="B10" s="118" t="s">
        <v>401</v>
      </c>
      <c r="C10" s="121">
        <v>195690157.08000001</v>
      </c>
      <c r="D10" s="121">
        <v>310751989.75999999</v>
      </c>
    </row>
    <row r="11" spans="1:5" ht="11.4" x14ac:dyDescent="0.2">
      <c r="A11" s="120">
        <v>1113</v>
      </c>
      <c r="B11" s="118" t="s">
        <v>402</v>
      </c>
      <c r="C11" s="121">
        <v>0</v>
      </c>
      <c r="D11" s="121">
        <v>0</v>
      </c>
    </row>
    <row r="12" spans="1:5" ht="11.4" x14ac:dyDescent="0.2">
      <c r="A12" s="120">
        <v>1114</v>
      </c>
      <c r="B12" s="118" t="s">
        <v>116</v>
      </c>
      <c r="C12" s="121">
        <v>52924851.210000001</v>
      </c>
      <c r="D12" s="121">
        <v>72761326.469999999</v>
      </c>
    </row>
    <row r="13" spans="1:5" ht="11.4" x14ac:dyDescent="0.2">
      <c r="A13" s="120">
        <v>1115</v>
      </c>
      <c r="B13" s="118" t="s">
        <v>117</v>
      </c>
      <c r="C13" s="121">
        <v>0</v>
      </c>
      <c r="D13" s="121">
        <v>0</v>
      </c>
    </row>
    <row r="14" spans="1:5" ht="11.4" x14ac:dyDescent="0.2">
      <c r="A14" s="120">
        <v>1116</v>
      </c>
      <c r="B14" s="118" t="s">
        <v>403</v>
      </c>
      <c r="C14" s="121">
        <v>0</v>
      </c>
      <c r="D14" s="121">
        <v>0</v>
      </c>
    </row>
    <row r="15" spans="1:5" ht="11.4" x14ac:dyDescent="0.2">
      <c r="A15" s="120">
        <v>1119</v>
      </c>
      <c r="B15" s="118" t="s">
        <v>404</v>
      </c>
      <c r="C15" s="121">
        <v>0</v>
      </c>
      <c r="D15" s="121">
        <v>0</v>
      </c>
    </row>
    <row r="16" spans="1:5" ht="12" x14ac:dyDescent="0.25">
      <c r="A16" s="129">
        <v>1110</v>
      </c>
      <c r="B16" s="130" t="s">
        <v>518</v>
      </c>
      <c r="C16" s="131">
        <f>SUM(C9:C15)</f>
        <v>249107081.04000002</v>
      </c>
      <c r="D16" s="131">
        <f>SUM(D9:D15)</f>
        <v>383644526.98000002</v>
      </c>
    </row>
    <row r="17" spans="1:4" ht="11.4" x14ac:dyDescent="0.2">
      <c r="A17" s="118"/>
      <c r="B17" s="118"/>
      <c r="C17" s="118"/>
      <c r="D17" s="118"/>
    </row>
    <row r="18" spans="1:4" ht="11.4" x14ac:dyDescent="0.2">
      <c r="A18" s="118"/>
      <c r="B18" s="118"/>
      <c r="C18" s="118"/>
      <c r="D18" s="118"/>
    </row>
    <row r="19" spans="1:4" ht="12" x14ac:dyDescent="0.25">
      <c r="A19" s="117" t="s">
        <v>590</v>
      </c>
      <c r="B19" s="117"/>
      <c r="C19" s="117"/>
      <c r="D19" s="117"/>
    </row>
    <row r="20" spans="1:4" ht="12" x14ac:dyDescent="0.25">
      <c r="A20" s="119" t="s">
        <v>85</v>
      </c>
      <c r="B20" s="119" t="s">
        <v>82</v>
      </c>
      <c r="C20" s="128">
        <v>2024</v>
      </c>
      <c r="D20" s="128">
        <v>2023</v>
      </c>
    </row>
    <row r="21" spans="1:4" ht="12" x14ac:dyDescent="0.25">
      <c r="A21" s="129">
        <v>1230</v>
      </c>
      <c r="B21" s="130" t="s">
        <v>148</v>
      </c>
      <c r="C21" s="131">
        <f>SUM(C22:C28)</f>
        <v>379403527.31999999</v>
      </c>
      <c r="D21" s="131">
        <f>SUM(D22:D28)</f>
        <v>148150186.38999999</v>
      </c>
    </row>
    <row r="22" spans="1:4" ht="11.4" x14ac:dyDescent="0.2">
      <c r="A22" s="120">
        <v>1231</v>
      </c>
      <c r="B22" s="118" t="s">
        <v>149</v>
      </c>
      <c r="C22" s="121">
        <v>41869350</v>
      </c>
      <c r="D22" s="121">
        <v>0</v>
      </c>
    </row>
    <row r="23" spans="1:4" ht="11.4" x14ac:dyDescent="0.2">
      <c r="A23" s="120">
        <v>1232</v>
      </c>
      <c r="B23" s="118" t="s">
        <v>150</v>
      </c>
      <c r="C23" s="121">
        <v>0</v>
      </c>
      <c r="D23" s="121">
        <v>0</v>
      </c>
    </row>
    <row r="24" spans="1:4" ht="11.4" x14ac:dyDescent="0.2">
      <c r="A24" s="120">
        <v>1233</v>
      </c>
      <c r="B24" s="118" t="s">
        <v>151</v>
      </c>
      <c r="C24" s="121">
        <v>0</v>
      </c>
      <c r="D24" s="121">
        <v>0</v>
      </c>
    </row>
    <row r="25" spans="1:4" ht="11.4" x14ac:dyDescent="0.2">
      <c r="A25" s="120">
        <v>1234</v>
      </c>
      <c r="B25" s="118" t="s">
        <v>152</v>
      </c>
      <c r="C25" s="121">
        <v>0</v>
      </c>
      <c r="D25" s="121">
        <v>0</v>
      </c>
    </row>
    <row r="26" spans="1:4" ht="11.4" x14ac:dyDescent="0.2">
      <c r="A26" s="120">
        <v>1235</v>
      </c>
      <c r="B26" s="118" t="s">
        <v>153</v>
      </c>
      <c r="C26" s="121">
        <v>310314434.13999999</v>
      </c>
      <c r="D26" s="121">
        <v>141486533.13999999</v>
      </c>
    </row>
    <row r="27" spans="1:4" ht="11.4" x14ac:dyDescent="0.2">
      <c r="A27" s="120">
        <v>1236</v>
      </c>
      <c r="B27" s="118" t="s">
        <v>154</v>
      </c>
      <c r="C27" s="121">
        <v>27219743.18</v>
      </c>
      <c r="D27" s="121">
        <v>4663653.25</v>
      </c>
    </row>
    <row r="28" spans="1:4" ht="11.4" x14ac:dyDescent="0.2">
      <c r="A28" s="120">
        <v>1239</v>
      </c>
      <c r="B28" s="118" t="s">
        <v>155</v>
      </c>
      <c r="C28" s="121">
        <v>0</v>
      </c>
      <c r="D28" s="121">
        <v>2000000</v>
      </c>
    </row>
    <row r="29" spans="1:4" ht="12" x14ac:dyDescent="0.25">
      <c r="A29" s="129">
        <v>1240</v>
      </c>
      <c r="B29" s="130" t="s">
        <v>156</v>
      </c>
      <c r="C29" s="131">
        <f>SUM(C30:C37)</f>
        <v>73029483.280000001</v>
      </c>
      <c r="D29" s="131">
        <f>SUM(D30:D37)</f>
        <v>12471450.809999999</v>
      </c>
    </row>
    <row r="30" spans="1:4" ht="11.4" x14ac:dyDescent="0.2">
      <c r="A30" s="120">
        <v>1241</v>
      </c>
      <c r="B30" s="118" t="s">
        <v>157</v>
      </c>
      <c r="C30" s="121">
        <v>4724157.05</v>
      </c>
      <c r="D30" s="121">
        <v>2841674.08</v>
      </c>
    </row>
    <row r="31" spans="1:4" ht="11.4" x14ac:dyDescent="0.2">
      <c r="A31" s="120">
        <v>1242</v>
      </c>
      <c r="B31" s="118" t="s">
        <v>158</v>
      </c>
      <c r="C31" s="121">
        <v>9527678.4499999993</v>
      </c>
      <c r="D31" s="121">
        <v>416350.22</v>
      </c>
    </row>
    <row r="32" spans="1:4" ht="11.4" x14ac:dyDescent="0.2">
      <c r="A32" s="120">
        <v>1243</v>
      </c>
      <c r="B32" s="118" t="s">
        <v>159</v>
      </c>
      <c r="C32" s="121">
        <v>58669.29</v>
      </c>
      <c r="D32" s="121">
        <v>0</v>
      </c>
    </row>
    <row r="33" spans="1:5" ht="11.4" x14ac:dyDescent="0.2">
      <c r="A33" s="120">
        <v>1244</v>
      </c>
      <c r="B33" s="118" t="s">
        <v>160</v>
      </c>
      <c r="C33" s="121">
        <v>38895819</v>
      </c>
      <c r="D33" s="121">
        <v>85500</v>
      </c>
    </row>
    <row r="34" spans="1:5" ht="11.4" x14ac:dyDescent="0.2">
      <c r="A34" s="120">
        <v>1245</v>
      </c>
      <c r="B34" s="118" t="s">
        <v>161</v>
      </c>
      <c r="C34" s="121">
        <v>2215971.11</v>
      </c>
      <c r="D34" s="121">
        <v>1391304</v>
      </c>
    </row>
    <row r="35" spans="1:5" ht="11.4" x14ac:dyDescent="0.2">
      <c r="A35" s="120">
        <v>1246</v>
      </c>
      <c r="B35" s="118" t="s">
        <v>162</v>
      </c>
      <c r="C35" s="121">
        <v>17607188.379999999</v>
      </c>
      <c r="D35" s="121">
        <v>7736622.5099999998</v>
      </c>
    </row>
    <row r="36" spans="1:5" ht="11.4" x14ac:dyDescent="0.2">
      <c r="A36" s="120">
        <v>1247</v>
      </c>
      <c r="B36" s="118" t="s">
        <v>163</v>
      </c>
      <c r="C36" s="121">
        <v>0</v>
      </c>
      <c r="D36" s="121">
        <v>0</v>
      </c>
    </row>
    <row r="37" spans="1:5" ht="11.4" x14ac:dyDescent="0.2">
      <c r="A37" s="120">
        <v>1248</v>
      </c>
      <c r="B37" s="118" t="s">
        <v>164</v>
      </c>
      <c r="C37" s="121">
        <v>0</v>
      </c>
      <c r="D37" s="121">
        <v>0</v>
      </c>
    </row>
    <row r="38" spans="1:5" ht="12" x14ac:dyDescent="0.25">
      <c r="A38" s="132">
        <v>1250</v>
      </c>
      <c r="B38" s="133" t="s">
        <v>166</v>
      </c>
      <c r="C38" s="134">
        <f>SUM(C39:C43)</f>
        <v>0</v>
      </c>
      <c r="D38" s="134">
        <f>SUM(D39:D43)</f>
        <v>0</v>
      </c>
    </row>
    <row r="39" spans="1:5" ht="11.4" x14ac:dyDescent="0.2">
      <c r="A39" s="135">
        <v>1251</v>
      </c>
      <c r="B39" s="136" t="s">
        <v>167</v>
      </c>
      <c r="C39" s="137">
        <v>0</v>
      </c>
      <c r="D39" s="137">
        <v>0</v>
      </c>
    </row>
    <row r="40" spans="1:5" ht="11.4" x14ac:dyDescent="0.2">
      <c r="A40" s="135">
        <v>1252</v>
      </c>
      <c r="B40" s="136" t="s">
        <v>168</v>
      </c>
      <c r="C40" s="137">
        <v>0</v>
      </c>
      <c r="D40" s="137">
        <v>0</v>
      </c>
    </row>
    <row r="41" spans="1:5" ht="11.4" x14ac:dyDescent="0.2">
      <c r="A41" s="135">
        <v>1253</v>
      </c>
      <c r="B41" s="136" t="s">
        <v>169</v>
      </c>
      <c r="C41" s="137">
        <v>0</v>
      </c>
      <c r="D41" s="137">
        <v>0</v>
      </c>
    </row>
    <row r="42" spans="1:5" ht="11.4" x14ac:dyDescent="0.2">
      <c r="A42" s="135">
        <v>1254</v>
      </c>
      <c r="B42" s="136" t="s">
        <v>170</v>
      </c>
      <c r="C42" s="137">
        <v>0</v>
      </c>
      <c r="D42" s="137">
        <v>0</v>
      </c>
    </row>
    <row r="43" spans="1:5" ht="11.4" x14ac:dyDescent="0.2">
      <c r="A43" s="135">
        <v>1259</v>
      </c>
      <c r="B43" s="136" t="s">
        <v>171</v>
      </c>
      <c r="C43" s="137">
        <v>0</v>
      </c>
      <c r="D43" s="137">
        <v>0</v>
      </c>
    </row>
    <row r="44" spans="1:5" ht="12" x14ac:dyDescent="0.25">
      <c r="A44" s="118"/>
      <c r="B44" s="138" t="s">
        <v>519</v>
      </c>
      <c r="C44" s="131">
        <f>C21+C29+C38</f>
        <v>452433010.60000002</v>
      </c>
      <c r="D44" s="131">
        <f>D21+D29+D38</f>
        <v>160621637.19999999</v>
      </c>
    </row>
    <row r="45" spans="1:5" ht="11.4" x14ac:dyDescent="0.2">
      <c r="A45" s="118"/>
      <c r="B45" s="118"/>
      <c r="C45" s="118"/>
      <c r="D45" s="118"/>
    </row>
    <row r="46" spans="1:5" ht="12" x14ac:dyDescent="0.25">
      <c r="A46" s="117" t="s">
        <v>591</v>
      </c>
      <c r="B46" s="117"/>
      <c r="C46" s="117"/>
      <c r="D46" s="117"/>
      <c r="E46" s="55"/>
    </row>
    <row r="47" spans="1:5" ht="12" x14ac:dyDescent="0.25">
      <c r="A47" s="119" t="s">
        <v>85</v>
      </c>
      <c r="B47" s="119" t="s">
        <v>82</v>
      </c>
      <c r="C47" s="128">
        <v>2024</v>
      </c>
      <c r="D47" s="128">
        <v>2023</v>
      </c>
      <c r="E47" s="56"/>
    </row>
    <row r="48" spans="1:5" ht="12" x14ac:dyDescent="0.25">
      <c r="A48" s="129">
        <v>3210</v>
      </c>
      <c r="B48" s="130" t="s">
        <v>520</v>
      </c>
      <c r="C48" s="131">
        <v>214797048.47999999</v>
      </c>
      <c r="D48" s="131">
        <v>348926261.95999998</v>
      </c>
    </row>
    <row r="49" spans="1:4" ht="12" x14ac:dyDescent="0.25">
      <c r="A49" s="120"/>
      <c r="B49" s="138" t="s">
        <v>509</v>
      </c>
      <c r="C49" s="131">
        <f>C54+C66+C94+C97+C50</f>
        <v>53953751.840000004</v>
      </c>
      <c r="D49" s="131">
        <f>D54+D66+D94+D97+D50</f>
        <v>68549271.280000001</v>
      </c>
    </row>
    <row r="50" spans="1:4" ht="12" x14ac:dyDescent="0.25">
      <c r="A50" s="139">
        <v>5100</v>
      </c>
      <c r="B50" s="140" t="s">
        <v>277</v>
      </c>
      <c r="C50" s="141">
        <f>SUM(C53+C51)</f>
        <v>0</v>
      </c>
      <c r="D50" s="141">
        <f>SUM(D53+D51)</f>
        <v>0</v>
      </c>
    </row>
    <row r="51" spans="1:4" ht="12" x14ac:dyDescent="0.25">
      <c r="A51" s="132">
        <v>5120</v>
      </c>
      <c r="B51" s="142" t="s">
        <v>144</v>
      </c>
      <c r="C51" s="134">
        <f>C52</f>
        <v>0</v>
      </c>
      <c r="D51" s="134">
        <f>D52</f>
        <v>0</v>
      </c>
    </row>
    <row r="52" spans="1:4" ht="11.4" x14ac:dyDescent="0.2">
      <c r="A52" s="135">
        <v>5120</v>
      </c>
      <c r="B52" s="143" t="s">
        <v>144</v>
      </c>
      <c r="C52" s="137">
        <v>0</v>
      </c>
      <c r="D52" s="137">
        <v>0</v>
      </c>
    </row>
    <row r="53" spans="1:4" ht="11.4" x14ac:dyDescent="0.2">
      <c r="A53" s="144">
        <v>5130</v>
      </c>
      <c r="B53" s="145" t="s">
        <v>539</v>
      </c>
      <c r="C53" s="146">
        <v>0</v>
      </c>
      <c r="D53" s="146">
        <v>0</v>
      </c>
    </row>
    <row r="54" spans="1:4" ht="12" x14ac:dyDescent="0.25">
      <c r="A54" s="129">
        <v>5400</v>
      </c>
      <c r="B54" s="130" t="s">
        <v>342</v>
      </c>
      <c r="C54" s="131">
        <f>C55+C57+C59+C61+C63</f>
        <v>6482770.0599999996</v>
      </c>
      <c r="D54" s="131">
        <f>D55+D57+D59+D61+D63</f>
        <v>7921267.4500000002</v>
      </c>
    </row>
    <row r="55" spans="1:4" ht="11.4" x14ac:dyDescent="0.2">
      <c r="A55" s="120">
        <v>5410</v>
      </c>
      <c r="B55" s="118" t="s">
        <v>510</v>
      </c>
      <c r="C55" s="121">
        <f>C56</f>
        <v>6482770.0599999996</v>
      </c>
      <c r="D55" s="121">
        <f>D56</f>
        <v>7921267.4500000002</v>
      </c>
    </row>
    <row r="56" spans="1:4" ht="11.4" x14ac:dyDescent="0.2">
      <c r="A56" s="120">
        <v>5411</v>
      </c>
      <c r="B56" s="118" t="s">
        <v>344</v>
      </c>
      <c r="C56" s="121">
        <v>6482770.0599999996</v>
      </c>
      <c r="D56" s="121">
        <v>7921267.4500000002</v>
      </c>
    </row>
    <row r="57" spans="1:4" ht="11.4" x14ac:dyDescent="0.2">
      <c r="A57" s="120">
        <v>5420</v>
      </c>
      <c r="B57" s="118" t="s">
        <v>511</v>
      </c>
      <c r="C57" s="121">
        <f>C58</f>
        <v>0</v>
      </c>
      <c r="D57" s="121">
        <f>D58</f>
        <v>0</v>
      </c>
    </row>
    <row r="58" spans="1:4" ht="11.4" x14ac:dyDescent="0.2">
      <c r="A58" s="120">
        <v>5421</v>
      </c>
      <c r="B58" s="118" t="s">
        <v>347</v>
      </c>
      <c r="C58" s="121">
        <v>0</v>
      </c>
      <c r="D58" s="121">
        <v>0</v>
      </c>
    </row>
    <row r="59" spans="1:4" ht="11.4" x14ac:dyDescent="0.2">
      <c r="A59" s="120">
        <v>5430</v>
      </c>
      <c r="B59" s="118" t="s">
        <v>512</v>
      </c>
      <c r="C59" s="121">
        <f>C60</f>
        <v>0</v>
      </c>
      <c r="D59" s="121">
        <f>D60</f>
        <v>0</v>
      </c>
    </row>
    <row r="60" spans="1:4" ht="11.4" x14ac:dyDescent="0.2">
      <c r="A60" s="120">
        <v>5431</v>
      </c>
      <c r="B60" s="118" t="s">
        <v>350</v>
      </c>
      <c r="C60" s="121">
        <v>0</v>
      </c>
      <c r="D60" s="121">
        <v>0</v>
      </c>
    </row>
    <row r="61" spans="1:4" ht="11.4" x14ac:dyDescent="0.2">
      <c r="A61" s="120">
        <v>5440</v>
      </c>
      <c r="B61" s="118" t="s">
        <v>513</v>
      </c>
      <c r="C61" s="121">
        <f>C62</f>
        <v>0</v>
      </c>
      <c r="D61" s="121">
        <f>D62</f>
        <v>0</v>
      </c>
    </row>
    <row r="62" spans="1:4" ht="11.4" x14ac:dyDescent="0.2">
      <c r="A62" s="120">
        <v>5441</v>
      </c>
      <c r="B62" s="118" t="s">
        <v>513</v>
      </c>
      <c r="C62" s="121">
        <v>0</v>
      </c>
      <c r="D62" s="121">
        <v>0</v>
      </c>
    </row>
    <row r="63" spans="1:4" ht="11.4" x14ac:dyDescent="0.2">
      <c r="A63" s="120">
        <v>5450</v>
      </c>
      <c r="B63" s="118" t="s">
        <v>514</v>
      </c>
      <c r="C63" s="121">
        <f>SUM(C64:C65)</f>
        <v>0</v>
      </c>
      <c r="D63" s="121">
        <f>SUM(D64:D65)</f>
        <v>0</v>
      </c>
    </row>
    <row r="64" spans="1:4" ht="11.4" x14ac:dyDescent="0.2">
      <c r="A64" s="120">
        <v>5451</v>
      </c>
      <c r="B64" s="118" t="s">
        <v>354</v>
      </c>
      <c r="C64" s="121">
        <v>0</v>
      </c>
      <c r="D64" s="121">
        <v>0</v>
      </c>
    </row>
    <row r="65" spans="1:4" ht="11.4" x14ac:dyDescent="0.2">
      <c r="A65" s="120">
        <v>5452</v>
      </c>
      <c r="B65" s="118" t="s">
        <v>355</v>
      </c>
      <c r="C65" s="121">
        <v>0</v>
      </c>
      <c r="D65" s="121">
        <v>0</v>
      </c>
    </row>
    <row r="66" spans="1:4" ht="12" x14ac:dyDescent="0.25">
      <c r="A66" s="129">
        <v>5500</v>
      </c>
      <c r="B66" s="130" t="s">
        <v>356</v>
      </c>
      <c r="C66" s="131">
        <f>C67+C76+C79+C85</f>
        <v>45700881.780000001</v>
      </c>
      <c r="D66" s="131">
        <f>D67+D76+D79+D85</f>
        <v>36016754.229999997</v>
      </c>
    </row>
    <row r="67" spans="1:4" ht="11.4" x14ac:dyDescent="0.2">
      <c r="A67" s="120">
        <v>5510</v>
      </c>
      <c r="B67" s="118" t="s">
        <v>357</v>
      </c>
      <c r="C67" s="121">
        <f>SUM(C68:C75)</f>
        <v>45700881.780000001</v>
      </c>
      <c r="D67" s="121">
        <f>SUM(D68:D75)</f>
        <v>36016754.229999997</v>
      </c>
    </row>
    <row r="68" spans="1:4" ht="11.4" x14ac:dyDescent="0.2">
      <c r="A68" s="120">
        <v>5511</v>
      </c>
      <c r="B68" s="118" t="s">
        <v>358</v>
      </c>
      <c r="C68" s="121">
        <v>0</v>
      </c>
      <c r="D68" s="121">
        <v>0</v>
      </c>
    </row>
    <row r="69" spans="1:4" ht="11.4" x14ac:dyDescent="0.2">
      <c r="A69" s="120">
        <v>5512</v>
      </c>
      <c r="B69" s="118" t="s">
        <v>359</v>
      </c>
      <c r="C69" s="121">
        <v>0</v>
      </c>
      <c r="D69" s="121">
        <v>0</v>
      </c>
    </row>
    <row r="70" spans="1:4" ht="11.4" x14ac:dyDescent="0.2">
      <c r="A70" s="120">
        <v>5513</v>
      </c>
      <c r="B70" s="118" t="s">
        <v>360</v>
      </c>
      <c r="C70" s="121">
        <v>10861765.939999999</v>
      </c>
      <c r="D70" s="121">
        <v>10778432.640000001</v>
      </c>
    </row>
    <row r="71" spans="1:4" ht="11.4" x14ac:dyDescent="0.2">
      <c r="A71" s="120">
        <v>5514</v>
      </c>
      <c r="B71" s="118" t="s">
        <v>361</v>
      </c>
      <c r="C71" s="121">
        <v>0</v>
      </c>
      <c r="D71" s="121">
        <v>0</v>
      </c>
    </row>
    <row r="72" spans="1:4" ht="11.4" x14ac:dyDescent="0.2">
      <c r="A72" s="120">
        <v>5515</v>
      </c>
      <c r="B72" s="118" t="s">
        <v>362</v>
      </c>
      <c r="C72" s="121">
        <v>33448089.16</v>
      </c>
      <c r="D72" s="121">
        <v>23817042.129999999</v>
      </c>
    </row>
    <row r="73" spans="1:4" ht="11.4" x14ac:dyDescent="0.2">
      <c r="A73" s="120">
        <v>5516</v>
      </c>
      <c r="B73" s="118" t="s">
        <v>363</v>
      </c>
      <c r="C73" s="121">
        <v>0</v>
      </c>
      <c r="D73" s="121">
        <v>0</v>
      </c>
    </row>
    <row r="74" spans="1:4" ht="11.4" x14ac:dyDescent="0.2">
      <c r="A74" s="120">
        <v>5517</v>
      </c>
      <c r="B74" s="118" t="s">
        <v>364</v>
      </c>
      <c r="C74" s="121">
        <v>1241026.68</v>
      </c>
      <c r="D74" s="121">
        <v>1271279.46</v>
      </c>
    </row>
    <row r="75" spans="1:4" ht="11.4" x14ac:dyDescent="0.2">
      <c r="A75" s="120">
        <v>5518</v>
      </c>
      <c r="B75" s="118" t="s">
        <v>41</v>
      </c>
      <c r="C75" s="121">
        <v>150000</v>
      </c>
      <c r="D75" s="121">
        <v>150000</v>
      </c>
    </row>
    <row r="76" spans="1:4" ht="11.4" x14ac:dyDescent="0.2">
      <c r="A76" s="120">
        <v>5520</v>
      </c>
      <c r="B76" s="118" t="s">
        <v>40</v>
      </c>
      <c r="C76" s="121">
        <f>SUM(C77:C78)</f>
        <v>0</v>
      </c>
      <c r="D76" s="121">
        <f>SUM(D77:D78)</f>
        <v>0</v>
      </c>
    </row>
    <row r="77" spans="1:4" ht="11.4" x14ac:dyDescent="0.2">
      <c r="A77" s="120">
        <v>5521</v>
      </c>
      <c r="B77" s="118" t="s">
        <v>365</v>
      </c>
      <c r="C77" s="121">
        <v>0</v>
      </c>
      <c r="D77" s="121">
        <v>0</v>
      </c>
    </row>
    <row r="78" spans="1:4" ht="11.4" x14ac:dyDescent="0.2">
      <c r="A78" s="120">
        <v>5522</v>
      </c>
      <c r="B78" s="118" t="s">
        <v>366</v>
      </c>
      <c r="C78" s="121">
        <v>0</v>
      </c>
      <c r="D78" s="121">
        <v>0</v>
      </c>
    </row>
    <row r="79" spans="1:4" ht="11.4" x14ac:dyDescent="0.2">
      <c r="A79" s="120">
        <v>5530</v>
      </c>
      <c r="B79" s="118" t="s">
        <v>367</v>
      </c>
      <c r="C79" s="121">
        <f>SUM(C80:C84)</f>
        <v>0</v>
      </c>
      <c r="D79" s="121">
        <f>SUM(D80:D84)</f>
        <v>0</v>
      </c>
    </row>
    <row r="80" spans="1:4" ht="11.4" x14ac:dyDescent="0.2">
      <c r="A80" s="120">
        <v>5531</v>
      </c>
      <c r="B80" s="118" t="s">
        <v>368</v>
      </c>
      <c r="C80" s="121">
        <v>0</v>
      </c>
      <c r="D80" s="121">
        <v>0</v>
      </c>
    </row>
    <row r="81" spans="1:4" ht="11.4" x14ac:dyDescent="0.2">
      <c r="A81" s="120">
        <v>5532</v>
      </c>
      <c r="B81" s="118" t="s">
        <v>369</v>
      </c>
      <c r="C81" s="121">
        <v>0</v>
      </c>
      <c r="D81" s="121">
        <v>0</v>
      </c>
    </row>
    <row r="82" spans="1:4" ht="11.4" x14ac:dyDescent="0.2">
      <c r="A82" s="120">
        <v>5533</v>
      </c>
      <c r="B82" s="118" t="s">
        <v>370</v>
      </c>
      <c r="C82" s="121">
        <v>0</v>
      </c>
      <c r="D82" s="121">
        <v>0</v>
      </c>
    </row>
    <row r="83" spans="1:4" ht="11.4" x14ac:dyDescent="0.2">
      <c r="A83" s="120">
        <v>5534</v>
      </c>
      <c r="B83" s="118" t="s">
        <v>371</v>
      </c>
      <c r="C83" s="121">
        <v>0</v>
      </c>
      <c r="D83" s="121">
        <v>0</v>
      </c>
    </row>
    <row r="84" spans="1:4" ht="11.4" x14ac:dyDescent="0.2">
      <c r="A84" s="120">
        <v>5535</v>
      </c>
      <c r="B84" s="118" t="s">
        <v>372</v>
      </c>
      <c r="C84" s="121">
        <v>0</v>
      </c>
      <c r="D84" s="121">
        <v>0</v>
      </c>
    </row>
    <row r="85" spans="1:4" ht="11.4" x14ac:dyDescent="0.2">
      <c r="A85" s="120">
        <v>5590</v>
      </c>
      <c r="B85" s="118" t="s">
        <v>373</v>
      </c>
      <c r="C85" s="121">
        <f>SUM(C86:C93)</f>
        <v>0</v>
      </c>
      <c r="D85" s="121">
        <f>SUM(D86:D93)</f>
        <v>0</v>
      </c>
    </row>
    <row r="86" spans="1:4" ht="11.4" x14ac:dyDescent="0.2">
      <c r="A86" s="120">
        <v>5591</v>
      </c>
      <c r="B86" s="118" t="s">
        <v>374</v>
      </c>
      <c r="C86" s="121">
        <v>0</v>
      </c>
      <c r="D86" s="121">
        <v>0</v>
      </c>
    </row>
    <row r="87" spans="1:4" ht="11.4" x14ac:dyDescent="0.2">
      <c r="A87" s="120">
        <v>5592</v>
      </c>
      <c r="B87" s="118" t="s">
        <v>375</v>
      </c>
      <c r="C87" s="121">
        <v>0</v>
      </c>
      <c r="D87" s="121">
        <v>0</v>
      </c>
    </row>
    <row r="88" spans="1:4" ht="11.4" x14ac:dyDescent="0.2">
      <c r="A88" s="120">
        <v>5593</v>
      </c>
      <c r="B88" s="118" t="s">
        <v>376</v>
      </c>
      <c r="C88" s="121">
        <v>0</v>
      </c>
      <c r="D88" s="121">
        <v>0</v>
      </c>
    </row>
    <row r="89" spans="1:4" ht="11.4" x14ac:dyDescent="0.2">
      <c r="A89" s="120">
        <v>5594</v>
      </c>
      <c r="B89" s="118" t="s">
        <v>377</v>
      </c>
      <c r="C89" s="121">
        <v>0</v>
      </c>
      <c r="D89" s="121">
        <v>0</v>
      </c>
    </row>
    <row r="90" spans="1:4" ht="11.4" x14ac:dyDescent="0.2">
      <c r="A90" s="120">
        <v>5595</v>
      </c>
      <c r="B90" s="118" t="s">
        <v>378</v>
      </c>
      <c r="C90" s="121">
        <v>0</v>
      </c>
      <c r="D90" s="121">
        <v>0</v>
      </c>
    </row>
    <row r="91" spans="1:4" ht="11.4" x14ac:dyDescent="0.2">
      <c r="A91" s="120">
        <v>5596</v>
      </c>
      <c r="B91" s="118" t="s">
        <v>273</v>
      </c>
      <c r="C91" s="121">
        <v>0</v>
      </c>
      <c r="D91" s="121">
        <v>0</v>
      </c>
    </row>
    <row r="92" spans="1:4" ht="11.4" x14ac:dyDescent="0.2">
      <c r="A92" s="120">
        <v>5597</v>
      </c>
      <c r="B92" s="118" t="s">
        <v>379</v>
      </c>
      <c r="C92" s="121">
        <v>0</v>
      </c>
      <c r="D92" s="121">
        <v>0</v>
      </c>
    </row>
    <row r="93" spans="1:4" ht="11.4" x14ac:dyDescent="0.2">
      <c r="A93" s="120">
        <v>5599</v>
      </c>
      <c r="B93" s="118" t="s">
        <v>380</v>
      </c>
      <c r="C93" s="121">
        <v>0</v>
      </c>
      <c r="D93" s="121">
        <v>0</v>
      </c>
    </row>
    <row r="94" spans="1:4" ht="12" x14ac:dyDescent="0.25">
      <c r="A94" s="129">
        <v>5600</v>
      </c>
      <c r="B94" s="130" t="s">
        <v>39</v>
      </c>
      <c r="C94" s="131">
        <f>C95</f>
        <v>0</v>
      </c>
      <c r="D94" s="131">
        <f>D95</f>
        <v>0</v>
      </c>
    </row>
    <row r="95" spans="1:4" ht="11.4" x14ac:dyDescent="0.2">
      <c r="A95" s="120">
        <v>5610</v>
      </c>
      <c r="B95" s="118" t="s">
        <v>381</v>
      </c>
      <c r="C95" s="121">
        <f>C96</f>
        <v>0</v>
      </c>
      <c r="D95" s="121">
        <f>D96</f>
        <v>0</v>
      </c>
    </row>
    <row r="96" spans="1:4" ht="11.4" x14ac:dyDescent="0.2">
      <c r="A96" s="120">
        <v>5611</v>
      </c>
      <c r="B96" s="118" t="s">
        <v>382</v>
      </c>
      <c r="C96" s="121">
        <v>0</v>
      </c>
      <c r="D96" s="121">
        <v>0</v>
      </c>
    </row>
    <row r="97" spans="1:4" ht="12" x14ac:dyDescent="0.25">
      <c r="A97" s="129">
        <v>2110</v>
      </c>
      <c r="B97" s="147" t="s">
        <v>521</v>
      </c>
      <c r="C97" s="131">
        <f>SUM(C98:C102)</f>
        <v>1770100</v>
      </c>
      <c r="D97" s="131">
        <f>SUM(D98:D102)</f>
        <v>24611249.599999998</v>
      </c>
    </row>
    <row r="98" spans="1:4" ht="11.4" x14ac:dyDescent="0.2">
      <c r="A98" s="120">
        <v>2111</v>
      </c>
      <c r="B98" s="118" t="s">
        <v>522</v>
      </c>
      <c r="C98" s="121">
        <v>0</v>
      </c>
      <c r="D98" s="121">
        <v>8316569.54</v>
      </c>
    </row>
    <row r="99" spans="1:4" ht="11.4" x14ac:dyDescent="0.2">
      <c r="A99" s="120">
        <v>2112</v>
      </c>
      <c r="B99" s="118" t="s">
        <v>523</v>
      </c>
      <c r="C99" s="121">
        <v>0</v>
      </c>
      <c r="D99" s="121">
        <v>11069952.609999999</v>
      </c>
    </row>
    <row r="100" spans="1:4" ht="11.4" x14ac:dyDescent="0.2">
      <c r="A100" s="120">
        <v>2112</v>
      </c>
      <c r="B100" s="118" t="s">
        <v>524</v>
      </c>
      <c r="C100" s="121">
        <v>1770100</v>
      </c>
      <c r="D100" s="121">
        <v>5063160.01</v>
      </c>
    </row>
    <row r="101" spans="1:4" ht="11.4" x14ac:dyDescent="0.2">
      <c r="A101" s="120">
        <v>2115</v>
      </c>
      <c r="B101" s="118" t="s">
        <v>525</v>
      </c>
      <c r="C101" s="121">
        <v>0</v>
      </c>
      <c r="D101" s="121">
        <v>161567.44</v>
      </c>
    </row>
    <row r="102" spans="1:4" ht="11.4" x14ac:dyDescent="0.2">
      <c r="A102" s="120">
        <v>2114</v>
      </c>
      <c r="B102" s="118" t="s">
        <v>526</v>
      </c>
      <c r="C102" s="121">
        <v>0</v>
      </c>
      <c r="D102" s="121">
        <v>0</v>
      </c>
    </row>
    <row r="103" spans="1:4" ht="12" x14ac:dyDescent="0.25">
      <c r="A103" s="120"/>
      <c r="B103" s="138" t="s">
        <v>527</v>
      </c>
      <c r="C103" s="131">
        <f>+C104</f>
        <v>0</v>
      </c>
      <c r="D103" s="131">
        <f>+D104</f>
        <v>0</v>
      </c>
    </row>
    <row r="104" spans="1:4" ht="12" x14ac:dyDescent="0.25">
      <c r="A104" s="139">
        <v>3100</v>
      </c>
      <c r="B104" s="148" t="s">
        <v>540</v>
      </c>
      <c r="C104" s="149">
        <f>SUM(C105:C108)</f>
        <v>0</v>
      </c>
      <c r="D104" s="149">
        <f>SUM(D105:D108)</f>
        <v>0</v>
      </c>
    </row>
    <row r="105" spans="1:4" ht="11.4" x14ac:dyDescent="0.2">
      <c r="A105" s="144"/>
      <c r="B105" s="150" t="s">
        <v>541</v>
      </c>
      <c r="C105" s="151">
        <v>0</v>
      </c>
      <c r="D105" s="151">
        <v>0</v>
      </c>
    </row>
    <row r="106" spans="1:4" ht="11.4" x14ac:dyDescent="0.2">
      <c r="A106" s="144"/>
      <c r="B106" s="150" t="s">
        <v>542</v>
      </c>
      <c r="C106" s="151">
        <v>0</v>
      </c>
      <c r="D106" s="151">
        <v>0</v>
      </c>
    </row>
    <row r="107" spans="1:4" ht="11.4" x14ac:dyDescent="0.2">
      <c r="A107" s="144"/>
      <c r="B107" s="150" t="s">
        <v>543</v>
      </c>
      <c r="C107" s="151">
        <v>0</v>
      </c>
      <c r="D107" s="151">
        <v>0</v>
      </c>
    </row>
    <row r="108" spans="1:4" ht="11.4" x14ac:dyDescent="0.2">
      <c r="A108" s="144"/>
      <c r="B108" s="150" t="s">
        <v>544</v>
      </c>
      <c r="C108" s="151">
        <v>0</v>
      </c>
      <c r="D108" s="151">
        <v>0</v>
      </c>
    </row>
    <row r="109" spans="1:4" ht="12" x14ac:dyDescent="0.25">
      <c r="A109" s="144"/>
      <c r="B109" s="152" t="s">
        <v>545</v>
      </c>
      <c r="C109" s="141">
        <f>+C110</f>
        <v>0</v>
      </c>
      <c r="D109" s="141">
        <f>+D110</f>
        <v>0</v>
      </c>
    </row>
    <row r="110" spans="1:4" ht="12" x14ac:dyDescent="0.25">
      <c r="A110" s="139">
        <v>1270</v>
      </c>
      <c r="B110" s="140" t="s">
        <v>172</v>
      </c>
      <c r="C110" s="149">
        <f>+C111</f>
        <v>0</v>
      </c>
      <c r="D110" s="149">
        <f>+D111</f>
        <v>0</v>
      </c>
    </row>
    <row r="111" spans="1:4" ht="11.4" x14ac:dyDescent="0.2">
      <c r="A111" s="144">
        <v>1273</v>
      </c>
      <c r="B111" s="145" t="s">
        <v>546</v>
      </c>
      <c r="C111" s="151">
        <v>0</v>
      </c>
      <c r="D111" s="151">
        <v>0</v>
      </c>
    </row>
    <row r="112" spans="1:4" ht="12" x14ac:dyDescent="0.25">
      <c r="A112" s="144"/>
      <c r="B112" s="152" t="s">
        <v>547</v>
      </c>
      <c r="C112" s="141">
        <f>+C113+C135</f>
        <v>5736406.2300000004</v>
      </c>
      <c r="D112" s="141">
        <f>+D113+D135</f>
        <v>8120464.4100000001</v>
      </c>
    </row>
    <row r="113" spans="1:4" ht="12" x14ac:dyDescent="0.25">
      <c r="A113" s="139">
        <v>4300</v>
      </c>
      <c r="B113" s="148" t="s">
        <v>595</v>
      </c>
      <c r="C113" s="149">
        <f>C127+C114+C117+C123+C125</f>
        <v>0</v>
      </c>
      <c r="D113" s="153">
        <f>D127+D114+D117+D123+D125</f>
        <v>0</v>
      </c>
    </row>
    <row r="114" spans="1:4" ht="12" x14ac:dyDescent="0.25">
      <c r="A114" s="139">
        <v>4310</v>
      </c>
      <c r="B114" s="148" t="s">
        <v>260</v>
      </c>
      <c r="C114" s="149">
        <f>SUM(C115:C116)</f>
        <v>0</v>
      </c>
      <c r="D114" s="149">
        <f>SUM(D115:D116)</f>
        <v>0</v>
      </c>
    </row>
    <row r="115" spans="1:4" ht="11.4" x14ac:dyDescent="0.2">
      <c r="A115" s="144">
        <v>4311</v>
      </c>
      <c r="B115" s="150" t="s">
        <v>429</v>
      </c>
      <c r="C115" s="151">
        <v>0</v>
      </c>
      <c r="D115" s="154">
        <v>0</v>
      </c>
    </row>
    <row r="116" spans="1:4" ht="11.4" x14ac:dyDescent="0.2">
      <c r="A116" s="144">
        <v>4319</v>
      </c>
      <c r="B116" s="150" t="s">
        <v>261</v>
      </c>
      <c r="C116" s="151">
        <v>0</v>
      </c>
      <c r="D116" s="154">
        <v>0</v>
      </c>
    </row>
    <row r="117" spans="1:4" ht="12" x14ac:dyDescent="0.25">
      <c r="A117" s="139">
        <v>4320</v>
      </c>
      <c r="B117" s="148" t="s">
        <v>262</v>
      </c>
      <c r="C117" s="149">
        <f>SUM(C118:C122)</f>
        <v>0</v>
      </c>
      <c r="D117" s="149">
        <f>SUM(D118:D122)</f>
        <v>0</v>
      </c>
    </row>
    <row r="118" spans="1:4" ht="11.4" x14ac:dyDescent="0.2">
      <c r="A118" s="144">
        <v>4321</v>
      </c>
      <c r="B118" s="150" t="s">
        <v>263</v>
      </c>
      <c r="C118" s="151">
        <v>0</v>
      </c>
      <c r="D118" s="154">
        <v>0</v>
      </c>
    </row>
    <row r="119" spans="1:4" ht="11.4" x14ac:dyDescent="0.2">
      <c r="A119" s="144">
        <v>4322</v>
      </c>
      <c r="B119" s="150" t="s">
        <v>264</v>
      </c>
      <c r="C119" s="151">
        <v>0</v>
      </c>
      <c r="D119" s="154">
        <v>0</v>
      </c>
    </row>
    <row r="120" spans="1:4" ht="11.4" x14ac:dyDescent="0.2">
      <c r="A120" s="144">
        <v>4323</v>
      </c>
      <c r="B120" s="150" t="s">
        <v>265</v>
      </c>
      <c r="C120" s="151">
        <v>0</v>
      </c>
      <c r="D120" s="154">
        <v>0</v>
      </c>
    </row>
    <row r="121" spans="1:4" ht="11.4" x14ac:dyDescent="0.2">
      <c r="A121" s="144">
        <v>4324</v>
      </c>
      <c r="B121" s="150" t="s">
        <v>266</v>
      </c>
      <c r="C121" s="151">
        <v>0</v>
      </c>
      <c r="D121" s="154">
        <v>0</v>
      </c>
    </row>
    <row r="122" spans="1:4" ht="11.4" x14ac:dyDescent="0.2">
      <c r="A122" s="144">
        <v>4325</v>
      </c>
      <c r="B122" s="150" t="s">
        <v>267</v>
      </c>
      <c r="C122" s="151">
        <v>0</v>
      </c>
      <c r="D122" s="154">
        <v>0</v>
      </c>
    </row>
    <row r="123" spans="1:4" ht="12" x14ac:dyDescent="0.25">
      <c r="A123" s="139">
        <v>4330</v>
      </c>
      <c r="B123" s="148" t="s">
        <v>268</v>
      </c>
      <c r="C123" s="149">
        <f>C124</f>
        <v>0</v>
      </c>
      <c r="D123" s="149">
        <f>D124</f>
        <v>0</v>
      </c>
    </row>
    <row r="124" spans="1:4" ht="11.4" x14ac:dyDescent="0.2">
      <c r="A124" s="144">
        <v>4331</v>
      </c>
      <c r="B124" s="150" t="s">
        <v>268</v>
      </c>
      <c r="C124" s="151">
        <v>0</v>
      </c>
      <c r="D124" s="154">
        <v>0</v>
      </c>
    </row>
    <row r="125" spans="1:4" ht="12" x14ac:dyDescent="0.25">
      <c r="A125" s="139">
        <v>4340</v>
      </c>
      <c r="B125" s="148" t="s">
        <v>269</v>
      </c>
      <c r="C125" s="149">
        <f>C126</f>
        <v>0</v>
      </c>
      <c r="D125" s="149">
        <f>D126</f>
        <v>0</v>
      </c>
    </row>
    <row r="126" spans="1:4" ht="11.4" x14ac:dyDescent="0.2">
      <c r="A126" s="144">
        <v>4341</v>
      </c>
      <c r="B126" s="150" t="s">
        <v>269</v>
      </c>
      <c r="C126" s="151">
        <v>0</v>
      </c>
      <c r="D126" s="154">
        <v>0</v>
      </c>
    </row>
    <row r="127" spans="1:4" ht="12" x14ac:dyDescent="0.25">
      <c r="A127" s="132">
        <v>4390</v>
      </c>
      <c r="B127" s="155" t="s">
        <v>270</v>
      </c>
      <c r="C127" s="156">
        <f>SUM(C128:C134)</f>
        <v>0</v>
      </c>
      <c r="D127" s="156">
        <f>SUM(D128:D134)</f>
        <v>0</v>
      </c>
    </row>
    <row r="128" spans="1:4" ht="11.4" x14ac:dyDescent="0.2">
      <c r="A128" s="157">
        <v>4392</v>
      </c>
      <c r="B128" s="158" t="s">
        <v>271</v>
      </c>
      <c r="C128" s="159">
        <v>0</v>
      </c>
      <c r="D128" s="159">
        <v>0</v>
      </c>
    </row>
    <row r="129" spans="1:4" ht="11.4" x14ac:dyDescent="0.2">
      <c r="A129" s="157">
        <v>4393</v>
      </c>
      <c r="B129" s="158" t="s">
        <v>430</v>
      </c>
      <c r="C129" s="159">
        <v>0</v>
      </c>
      <c r="D129" s="159">
        <v>0</v>
      </c>
    </row>
    <row r="130" spans="1:4" ht="11.4" x14ac:dyDescent="0.2">
      <c r="A130" s="157">
        <v>4394</v>
      </c>
      <c r="B130" s="158" t="s">
        <v>272</v>
      </c>
      <c r="C130" s="159">
        <v>0</v>
      </c>
      <c r="D130" s="159">
        <v>0</v>
      </c>
    </row>
    <row r="131" spans="1:4" ht="11.4" x14ac:dyDescent="0.2">
      <c r="A131" s="157">
        <v>4395</v>
      </c>
      <c r="B131" s="158" t="s">
        <v>273</v>
      </c>
      <c r="C131" s="159">
        <v>0</v>
      </c>
      <c r="D131" s="159">
        <v>0</v>
      </c>
    </row>
    <row r="132" spans="1:4" ht="11.4" x14ac:dyDescent="0.2">
      <c r="A132" s="157">
        <v>4396</v>
      </c>
      <c r="B132" s="158" t="s">
        <v>274</v>
      </c>
      <c r="C132" s="159">
        <v>0</v>
      </c>
      <c r="D132" s="159">
        <v>0</v>
      </c>
    </row>
    <row r="133" spans="1:4" ht="11.4" x14ac:dyDescent="0.2">
      <c r="A133" s="157">
        <v>4397</v>
      </c>
      <c r="B133" s="158" t="s">
        <v>431</v>
      </c>
      <c r="C133" s="159">
        <v>0</v>
      </c>
      <c r="D133" s="159">
        <v>0</v>
      </c>
    </row>
    <row r="134" spans="1:4" ht="11.4" x14ac:dyDescent="0.2">
      <c r="A134" s="144">
        <v>4399</v>
      </c>
      <c r="B134" s="150" t="s">
        <v>270</v>
      </c>
      <c r="C134" s="151">
        <v>0</v>
      </c>
      <c r="D134" s="151">
        <v>0</v>
      </c>
    </row>
    <row r="135" spans="1:4" ht="12" x14ac:dyDescent="0.25">
      <c r="A135" s="129">
        <v>1120</v>
      </c>
      <c r="B135" s="147" t="s">
        <v>528</v>
      </c>
      <c r="C135" s="131">
        <f>SUM(C136:C144)</f>
        <v>5736406.2300000004</v>
      </c>
      <c r="D135" s="131">
        <f>SUM(D136:D144)</f>
        <v>8120464.4100000001</v>
      </c>
    </row>
    <row r="136" spans="1:4" ht="11.4" x14ac:dyDescent="0.2">
      <c r="A136" s="120">
        <v>1124</v>
      </c>
      <c r="B136" s="160" t="s">
        <v>529</v>
      </c>
      <c r="C136" s="161">
        <v>-3495.45</v>
      </c>
      <c r="D136" s="121">
        <v>-0.13</v>
      </c>
    </row>
    <row r="137" spans="1:4" ht="11.4" x14ac:dyDescent="0.2">
      <c r="A137" s="120">
        <v>1124</v>
      </c>
      <c r="B137" s="160" t="s">
        <v>530</v>
      </c>
      <c r="C137" s="161">
        <v>0</v>
      </c>
      <c r="D137" s="121">
        <v>0</v>
      </c>
    </row>
    <row r="138" spans="1:4" ht="11.4" x14ac:dyDescent="0.2">
      <c r="A138" s="120">
        <v>1124</v>
      </c>
      <c r="B138" s="160" t="s">
        <v>531</v>
      </c>
      <c r="C138" s="161">
        <v>0</v>
      </c>
      <c r="D138" s="121">
        <v>0</v>
      </c>
    </row>
    <row r="139" spans="1:4" ht="11.4" x14ac:dyDescent="0.2">
      <c r="A139" s="120">
        <v>1124</v>
      </c>
      <c r="B139" s="160" t="s">
        <v>532</v>
      </c>
      <c r="C139" s="161">
        <v>3389903.33</v>
      </c>
      <c r="D139" s="121">
        <v>8120465.5</v>
      </c>
    </row>
    <row r="140" spans="1:4" ht="11.4" x14ac:dyDescent="0.2">
      <c r="A140" s="120">
        <v>1124</v>
      </c>
      <c r="B140" s="160" t="s">
        <v>533</v>
      </c>
      <c r="C140" s="121">
        <v>-0.12</v>
      </c>
      <c r="D140" s="121">
        <v>-0.42</v>
      </c>
    </row>
    <row r="141" spans="1:4" ht="11.4" x14ac:dyDescent="0.2">
      <c r="A141" s="120">
        <v>1124</v>
      </c>
      <c r="B141" s="160" t="s">
        <v>534</v>
      </c>
      <c r="C141" s="121">
        <v>-1.53</v>
      </c>
      <c r="D141" s="121">
        <v>-0.54</v>
      </c>
    </row>
    <row r="142" spans="1:4" ht="11.4" x14ac:dyDescent="0.2">
      <c r="A142" s="120">
        <v>1122</v>
      </c>
      <c r="B142" s="160" t="s">
        <v>535</v>
      </c>
      <c r="C142" s="121">
        <v>0</v>
      </c>
      <c r="D142" s="121">
        <v>0</v>
      </c>
    </row>
    <row r="143" spans="1:4" ht="11.4" x14ac:dyDescent="0.2">
      <c r="A143" s="120">
        <v>1122</v>
      </c>
      <c r="B143" s="160" t="s">
        <v>536</v>
      </c>
      <c r="C143" s="161">
        <v>0</v>
      </c>
      <c r="D143" s="121">
        <v>0</v>
      </c>
    </row>
    <row r="144" spans="1:4" ht="11.4" x14ac:dyDescent="0.2">
      <c r="A144" s="120">
        <v>1122</v>
      </c>
      <c r="B144" s="160" t="s">
        <v>537</v>
      </c>
      <c r="C144" s="121">
        <v>2350000</v>
      </c>
      <c r="D144" s="121">
        <v>0</v>
      </c>
    </row>
    <row r="145" spans="1:4" ht="12" x14ac:dyDescent="0.25">
      <c r="A145" s="120"/>
      <c r="B145" s="162" t="s">
        <v>538</v>
      </c>
      <c r="C145" s="131">
        <f>C48+C49+C103-C109-C112</f>
        <v>263014394.09</v>
      </c>
      <c r="D145" s="131">
        <f>D48+D49+D103-D109-D112</f>
        <v>409355068.82999998</v>
      </c>
    </row>
    <row r="147" spans="1:4" x14ac:dyDescent="0.2">
      <c r="A147" s="19" t="s">
        <v>610</v>
      </c>
    </row>
    <row r="148" spans="1:4" x14ac:dyDescent="0.2">
      <c r="A148" s="19" t="s">
        <v>611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11811023622047245" right="0.11811023622047245" top="0.35433070866141736" bottom="0.15748031496062992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showGridLines="0" workbookViewId="0">
      <selection activeCell="B30" sqref="B30"/>
    </sheetView>
  </sheetViews>
  <sheetFormatPr baseColWidth="10" defaultColWidth="11.44140625" defaultRowHeight="10.199999999999999" x14ac:dyDescent="0.2"/>
  <cols>
    <col min="1" max="1" width="3.33203125" style="24" customWidth="1"/>
    <col min="2" max="2" width="63.109375" style="24" customWidth="1"/>
    <col min="3" max="3" width="18.88671875" style="24" customWidth="1"/>
    <col min="4" max="16384" width="11.44140625" style="24"/>
  </cols>
  <sheetData>
    <row r="1" spans="1:3" s="23" customFormat="1" ht="18" customHeight="1" x14ac:dyDescent="0.3">
      <c r="A1" s="188" t="s">
        <v>600</v>
      </c>
      <c r="B1" s="189"/>
      <c r="C1" s="190"/>
    </row>
    <row r="2" spans="1:3" s="23" customFormat="1" ht="18" customHeight="1" x14ac:dyDescent="0.3">
      <c r="A2" s="191" t="s">
        <v>505</v>
      </c>
      <c r="B2" s="192"/>
      <c r="C2" s="193"/>
    </row>
    <row r="3" spans="1:3" s="23" customFormat="1" ht="18" customHeight="1" x14ac:dyDescent="0.3">
      <c r="A3" s="191" t="s">
        <v>601</v>
      </c>
      <c r="B3" s="192"/>
      <c r="C3" s="193"/>
    </row>
    <row r="4" spans="1:3" s="25" customFormat="1" ht="18" customHeight="1" x14ac:dyDescent="0.2">
      <c r="A4" s="194" t="s">
        <v>506</v>
      </c>
      <c r="B4" s="195"/>
      <c r="C4" s="196"/>
    </row>
    <row r="5" spans="1:3" s="25" customFormat="1" ht="18" customHeight="1" x14ac:dyDescent="0.2">
      <c r="A5" s="197" t="s">
        <v>405</v>
      </c>
      <c r="B5" s="198"/>
      <c r="C5" s="70">
        <v>2024</v>
      </c>
    </row>
    <row r="6" spans="1:3" ht="13.5" customHeight="1" x14ac:dyDescent="0.2">
      <c r="A6" s="71" t="s">
        <v>434</v>
      </c>
      <c r="B6" s="71"/>
      <c r="C6" s="105">
        <v>1087653813.1800001</v>
      </c>
    </row>
    <row r="7" spans="1:3" ht="13.5" customHeight="1" x14ac:dyDescent="0.25">
      <c r="A7" s="72"/>
      <c r="B7" s="73"/>
      <c r="C7" s="91"/>
    </row>
    <row r="8" spans="1:3" ht="13.5" customHeight="1" x14ac:dyDescent="0.2">
      <c r="A8" s="74" t="s">
        <v>435</v>
      </c>
      <c r="B8" s="74"/>
      <c r="C8" s="106">
        <f>SUM(C9:C14)</f>
        <v>0</v>
      </c>
    </row>
    <row r="9" spans="1:3" ht="13.5" customHeight="1" x14ac:dyDescent="0.2">
      <c r="A9" s="75" t="s">
        <v>436</v>
      </c>
      <c r="B9" s="76" t="s">
        <v>260</v>
      </c>
      <c r="C9" s="107">
        <v>0</v>
      </c>
    </row>
    <row r="10" spans="1:3" ht="13.5" customHeight="1" x14ac:dyDescent="0.25">
      <c r="A10" s="77" t="s">
        <v>437</v>
      </c>
      <c r="B10" s="78" t="s">
        <v>446</v>
      </c>
      <c r="C10" s="107">
        <v>0</v>
      </c>
    </row>
    <row r="11" spans="1:3" ht="24" customHeight="1" x14ac:dyDescent="0.25">
      <c r="A11" s="77" t="s">
        <v>438</v>
      </c>
      <c r="B11" s="78" t="s">
        <v>268</v>
      </c>
      <c r="C11" s="107">
        <v>0</v>
      </c>
    </row>
    <row r="12" spans="1:3" ht="13.5" customHeight="1" x14ac:dyDescent="0.25">
      <c r="A12" s="77" t="s">
        <v>439</v>
      </c>
      <c r="B12" s="78" t="s">
        <v>269</v>
      </c>
      <c r="C12" s="107">
        <v>0</v>
      </c>
    </row>
    <row r="13" spans="1:3" ht="13.5" customHeight="1" x14ac:dyDescent="0.25">
      <c r="A13" s="77" t="s">
        <v>440</v>
      </c>
      <c r="B13" s="78" t="s">
        <v>270</v>
      </c>
      <c r="C13" s="107">
        <v>0</v>
      </c>
    </row>
    <row r="14" spans="1:3" ht="13.5" customHeight="1" x14ac:dyDescent="0.2">
      <c r="A14" s="79" t="s">
        <v>441</v>
      </c>
      <c r="B14" s="80" t="s">
        <v>442</v>
      </c>
      <c r="C14" s="107">
        <v>0</v>
      </c>
    </row>
    <row r="15" spans="1:3" ht="13.5" customHeight="1" x14ac:dyDescent="0.25">
      <c r="A15" s="72"/>
      <c r="B15" s="81"/>
      <c r="C15" s="82"/>
    </row>
    <row r="16" spans="1:3" ht="13.5" customHeight="1" x14ac:dyDescent="0.2">
      <c r="A16" s="74" t="s">
        <v>597</v>
      </c>
      <c r="B16" s="73"/>
      <c r="C16" s="106">
        <f>SUM(C17:C19)</f>
        <v>0</v>
      </c>
    </row>
    <row r="17" spans="1:3" ht="13.5" customHeight="1" x14ac:dyDescent="0.2">
      <c r="A17" s="83">
        <v>3.1</v>
      </c>
      <c r="B17" s="78" t="s">
        <v>445</v>
      </c>
      <c r="C17" s="107">
        <v>0</v>
      </c>
    </row>
    <row r="18" spans="1:3" ht="13.5" customHeight="1" x14ac:dyDescent="0.25">
      <c r="A18" s="84">
        <v>3.2</v>
      </c>
      <c r="B18" s="78" t="s">
        <v>443</v>
      </c>
      <c r="C18" s="107">
        <v>0</v>
      </c>
    </row>
    <row r="19" spans="1:3" ht="13.5" customHeight="1" x14ac:dyDescent="0.25">
      <c r="A19" s="84">
        <v>3.3</v>
      </c>
      <c r="B19" s="80" t="s">
        <v>444</v>
      </c>
      <c r="C19" s="108">
        <v>0</v>
      </c>
    </row>
    <row r="20" spans="1:3" ht="13.5" customHeight="1" x14ac:dyDescent="0.25">
      <c r="A20" s="72"/>
      <c r="B20" s="85"/>
      <c r="C20" s="86"/>
    </row>
    <row r="21" spans="1:3" ht="13.5" customHeight="1" x14ac:dyDescent="0.2">
      <c r="A21" s="87" t="s">
        <v>548</v>
      </c>
      <c r="B21" s="87"/>
      <c r="C21" s="105">
        <f>C6+C8-C16</f>
        <v>1087653813.1800001</v>
      </c>
    </row>
    <row r="22" spans="1:3" ht="13.2" x14ac:dyDescent="0.25">
      <c r="A22" s="88"/>
      <c r="B22" s="88"/>
      <c r="C22" s="88"/>
    </row>
    <row r="23" spans="1:3" ht="13.2" x14ac:dyDescent="0.25">
      <c r="A23" s="24" t="s">
        <v>608</v>
      </c>
      <c r="C23" s="88"/>
    </row>
    <row r="24" spans="1:3" x14ac:dyDescent="0.2">
      <c r="A24" s="24" t="s">
        <v>609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showGridLines="0" topLeftCell="A12" workbookViewId="0">
      <selection activeCell="B43" sqref="B43"/>
    </sheetView>
  </sheetViews>
  <sheetFormatPr baseColWidth="10" defaultColWidth="11.44140625" defaultRowHeight="10.199999999999999" x14ac:dyDescent="0.2"/>
  <cols>
    <col min="1" max="1" width="3.6640625" style="24" customWidth="1"/>
    <col min="2" max="2" width="62.109375" style="24" customWidth="1"/>
    <col min="3" max="3" width="22.109375" style="24" customWidth="1"/>
    <col min="4" max="16384" width="11.44140625" style="24"/>
  </cols>
  <sheetData>
    <row r="1" spans="1:3" s="26" customFormat="1" ht="18.899999999999999" customHeight="1" x14ac:dyDescent="0.3">
      <c r="A1" s="199" t="s">
        <v>600</v>
      </c>
      <c r="B1" s="200"/>
      <c r="C1" s="201"/>
    </row>
    <row r="2" spans="1:3" s="26" customFormat="1" ht="18.899999999999999" customHeight="1" x14ac:dyDescent="0.3">
      <c r="A2" s="202" t="s">
        <v>507</v>
      </c>
      <c r="B2" s="203"/>
      <c r="C2" s="204"/>
    </row>
    <row r="3" spans="1:3" s="26" customFormat="1" ht="18.899999999999999" customHeight="1" x14ac:dyDescent="0.3">
      <c r="A3" s="202" t="s">
        <v>601</v>
      </c>
      <c r="B3" s="203"/>
      <c r="C3" s="204"/>
    </row>
    <row r="4" spans="1:3" ht="13.2" x14ac:dyDescent="0.2">
      <c r="A4" s="194" t="s">
        <v>506</v>
      </c>
      <c r="B4" s="195"/>
      <c r="C4" s="196"/>
    </row>
    <row r="5" spans="1:3" ht="22.2" customHeight="1" x14ac:dyDescent="0.2">
      <c r="A5" s="205" t="s">
        <v>405</v>
      </c>
      <c r="B5" s="206"/>
      <c r="C5" s="70">
        <v>2024</v>
      </c>
    </row>
    <row r="6" spans="1:3" ht="13.2" x14ac:dyDescent="0.2">
      <c r="A6" s="89" t="s">
        <v>447</v>
      </c>
      <c r="B6" s="71"/>
      <c r="C6" s="109">
        <v>1291681220.3599999</v>
      </c>
    </row>
    <row r="7" spans="1:3" ht="13.2" x14ac:dyDescent="0.25">
      <c r="A7" s="90"/>
      <c r="B7" s="73"/>
      <c r="C7" s="91"/>
    </row>
    <row r="8" spans="1:3" ht="13.2" x14ac:dyDescent="0.2">
      <c r="A8" s="74" t="s">
        <v>448</v>
      </c>
      <c r="B8" s="92"/>
      <c r="C8" s="106">
        <f>SUM(C9:C29)</f>
        <v>464525337.44</v>
      </c>
    </row>
    <row r="9" spans="1:3" ht="13.2" x14ac:dyDescent="0.2">
      <c r="A9" s="93">
        <v>2.1</v>
      </c>
      <c r="B9" s="94" t="s">
        <v>288</v>
      </c>
      <c r="C9" s="110">
        <v>0</v>
      </c>
    </row>
    <row r="10" spans="1:3" ht="13.2" x14ac:dyDescent="0.2">
      <c r="A10" s="93">
        <v>2.2000000000000002</v>
      </c>
      <c r="B10" s="94" t="s">
        <v>285</v>
      </c>
      <c r="C10" s="110">
        <v>0</v>
      </c>
    </row>
    <row r="11" spans="1:3" ht="13.2" x14ac:dyDescent="0.25">
      <c r="A11" s="95">
        <v>2.2999999999999998</v>
      </c>
      <c r="B11" s="96" t="s">
        <v>157</v>
      </c>
      <c r="C11" s="110">
        <v>4724157.05</v>
      </c>
    </row>
    <row r="12" spans="1:3" ht="13.2" x14ac:dyDescent="0.25">
      <c r="A12" s="95">
        <v>2.4</v>
      </c>
      <c r="B12" s="96" t="s">
        <v>158</v>
      </c>
      <c r="C12" s="110">
        <v>10592878.609999999</v>
      </c>
    </row>
    <row r="13" spans="1:3" ht="13.2" x14ac:dyDescent="0.25">
      <c r="A13" s="95">
        <v>2.5</v>
      </c>
      <c r="B13" s="96" t="s">
        <v>159</v>
      </c>
      <c r="C13" s="110">
        <v>58669.29</v>
      </c>
    </row>
    <row r="14" spans="1:3" ht="13.2" x14ac:dyDescent="0.25">
      <c r="A14" s="95">
        <v>2.6</v>
      </c>
      <c r="B14" s="96" t="s">
        <v>160</v>
      </c>
      <c r="C14" s="110">
        <v>41961023</v>
      </c>
    </row>
    <row r="15" spans="1:3" ht="13.2" x14ac:dyDescent="0.25">
      <c r="A15" s="95">
        <v>2.7</v>
      </c>
      <c r="B15" s="96" t="s">
        <v>161</v>
      </c>
      <c r="C15" s="110">
        <v>2215971.11</v>
      </c>
    </row>
    <row r="16" spans="1:3" ht="13.2" x14ac:dyDescent="0.25">
      <c r="A16" s="95">
        <v>2.8</v>
      </c>
      <c r="B16" s="96" t="s">
        <v>162</v>
      </c>
      <c r="C16" s="110">
        <v>17607188.379999999</v>
      </c>
    </row>
    <row r="17" spans="1:3" ht="13.2" x14ac:dyDescent="0.25">
      <c r="A17" s="95">
        <v>2.9</v>
      </c>
      <c r="B17" s="96" t="s">
        <v>164</v>
      </c>
      <c r="C17" s="110">
        <v>0</v>
      </c>
    </row>
    <row r="18" spans="1:3" ht="13.2" x14ac:dyDescent="0.25">
      <c r="A18" s="95" t="s">
        <v>449</v>
      </c>
      <c r="B18" s="96" t="s">
        <v>450</v>
      </c>
      <c r="C18" s="110">
        <v>41869350</v>
      </c>
    </row>
    <row r="19" spans="1:3" ht="13.2" x14ac:dyDescent="0.25">
      <c r="A19" s="95" t="s">
        <v>475</v>
      </c>
      <c r="B19" s="96" t="s">
        <v>166</v>
      </c>
      <c r="C19" s="110">
        <v>0</v>
      </c>
    </row>
    <row r="20" spans="1:3" ht="13.2" x14ac:dyDescent="0.25">
      <c r="A20" s="95" t="s">
        <v>476</v>
      </c>
      <c r="B20" s="96" t="s">
        <v>451</v>
      </c>
      <c r="C20" s="110">
        <v>310314434.13999999</v>
      </c>
    </row>
    <row r="21" spans="1:3" ht="13.2" x14ac:dyDescent="0.25">
      <c r="A21" s="95" t="s">
        <v>477</v>
      </c>
      <c r="B21" s="96" t="s">
        <v>452</v>
      </c>
      <c r="C21" s="110">
        <v>27219743.18</v>
      </c>
    </row>
    <row r="22" spans="1:3" ht="13.2" x14ac:dyDescent="0.25">
      <c r="A22" s="95" t="s">
        <v>478</v>
      </c>
      <c r="B22" s="96" t="s">
        <v>453</v>
      </c>
      <c r="C22" s="110">
        <v>0</v>
      </c>
    </row>
    <row r="23" spans="1:3" ht="13.2" x14ac:dyDescent="0.25">
      <c r="A23" s="95" t="s">
        <v>454</v>
      </c>
      <c r="B23" s="96" t="s">
        <v>455</v>
      </c>
      <c r="C23" s="110">
        <v>0</v>
      </c>
    </row>
    <row r="24" spans="1:3" ht="13.2" x14ac:dyDescent="0.25">
      <c r="A24" s="95" t="s">
        <v>456</v>
      </c>
      <c r="B24" s="96" t="s">
        <v>457</v>
      </c>
      <c r="C24" s="110">
        <v>0</v>
      </c>
    </row>
    <row r="25" spans="1:3" ht="13.2" x14ac:dyDescent="0.25">
      <c r="A25" s="95" t="s">
        <v>458</v>
      </c>
      <c r="B25" s="96" t="s">
        <v>459</v>
      </c>
      <c r="C25" s="110">
        <v>0</v>
      </c>
    </row>
    <row r="26" spans="1:3" ht="13.2" x14ac:dyDescent="0.25">
      <c r="A26" s="95" t="s">
        <v>460</v>
      </c>
      <c r="B26" s="96" t="s">
        <v>461</v>
      </c>
      <c r="C26" s="110">
        <v>0</v>
      </c>
    </row>
    <row r="27" spans="1:3" ht="13.2" x14ac:dyDescent="0.25">
      <c r="A27" s="95" t="s">
        <v>462</v>
      </c>
      <c r="B27" s="96" t="s">
        <v>463</v>
      </c>
      <c r="C27" s="110">
        <v>7961922.6799999997</v>
      </c>
    </row>
    <row r="28" spans="1:3" ht="13.2" x14ac:dyDescent="0.25">
      <c r="A28" s="95" t="s">
        <v>464</v>
      </c>
      <c r="B28" s="96" t="s">
        <v>465</v>
      </c>
      <c r="C28" s="110">
        <v>0</v>
      </c>
    </row>
    <row r="29" spans="1:3" ht="13.2" x14ac:dyDescent="0.25">
      <c r="A29" s="95" t="s">
        <v>466</v>
      </c>
      <c r="B29" s="94" t="s">
        <v>467</v>
      </c>
      <c r="C29" s="110">
        <v>0</v>
      </c>
    </row>
    <row r="30" spans="1:3" ht="13.2" x14ac:dyDescent="0.25">
      <c r="A30" s="97"/>
      <c r="B30" s="98"/>
      <c r="C30" s="99"/>
    </row>
    <row r="31" spans="1:3" ht="13.2" x14ac:dyDescent="0.2">
      <c r="A31" s="100" t="s">
        <v>468</v>
      </c>
      <c r="B31" s="101"/>
      <c r="C31" s="111">
        <f>SUM(C32:C38)</f>
        <v>45700881.780000001</v>
      </c>
    </row>
    <row r="32" spans="1:3" ht="26.4" x14ac:dyDescent="0.25">
      <c r="A32" s="95" t="s">
        <v>469</v>
      </c>
      <c r="B32" s="96" t="s">
        <v>357</v>
      </c>
      <c r="C32" s="110">
        <v>45700881.780000001</v>
      </c>
    </row>
    <row r="33" spans="1:3" ht="13.2" x14ac:dyDescent="0.25">
      <c r="A33" s="95" t="s">
        <v>470</v>
      </c>
      <c r="B33" s="96" t="s">
        <v>40</v>
      </c>
      <c r="C33" s="110">
        <v>0</v>
      </c>
    </row>
    <row r="34" spans="1:3" ht="13.2" x14ac:dyDescent="0.25">
      <c r="A34" s="95" t="s">
        <v>471</v>
      </c>
      <c r="B34" s="96" t="s">
        <v>367</v>
      </c>
      <c r="C34" s="110">
        <v>0</v>
      </c>
    </row>
    <row r="35" spans="1:3" ht="13.2" x14ac:dyDescent="0.25">
      <c r="A35" s="95" t="s">
        <v>472</v>
      </c>
      <c r="B35" s="96" t="s">
        <v>373</v>
      </c>
      <c r="C35" s="110">
        <v>0</v>
      </c>
    </row>
    <row r="36" spans="1:3" ht="13.2" x14ac:dyDescent="0.25">
      <c r="A36" s="95" t="s">
        <v>473</v>
      </c>
      <c r="B36" s="96" t="s">
        <v>381</v>
      </c>
      <c r="C36" s="110">
        <v>0</v>
      </c>
    </row>
    <row r="37" spans="1:3" ht="13.2" x14ac:dyDescent="0.25">
      <c r="A37" s="95" t="s">
        <v>550</v>
      </c>
      <c r="B37" s="96" t="s">
        <v>598</v>
      </c>
      <c r="C37" s="110">
        <v>0</v>
      </c>
    </row>
    <row r="38" spans="1:3" ht="13.2" x14ac:dyDescent="0.25">
      <c r="A38" s="95" t="s">
        <v>551</v>
      </c>
      <c r="B38" s="94" t="s">
        <v>474</v>
      </c>
      <c r="C38" s="112">
        <v>0</v>
      </c>
    </row>
    <row r="39" spans="1:3" ht="13.2" x14ac:dyDescent="0.25">
      <c r="A39" s="90"/>
      <c r="B39" s="102"/>
      <c r="C39" s="103"/>
    </row>
    <row r="40" spans="1:3" ht="13.2" x14ac:dyDescent="0.2">
      <c r="A40" s="104" t="s">
        <v>549</v>
      </c>
      <c r="B40" s="71"/>
      <c r="C40" s="105">
        <f>C6-C8+C31</f>
        <v>872856764.69999981</v>
      </c>
    </row>
    <row r="41" spans="1:3" ht="13.2" x14ac:dyDescent="0.25">
      <c r="A41" s="88"/>
      <c r="B41" s="88"/>
      <c r="C41" s="88"/>
    </row>
    <row r="42" spans="1:3" ht="13.2" x14ac:dyDescent="0.25">
      <c r="A42" s="88" t="s">
        <v>612</v>
      </c>
      <c r="C42" s="88"/>
    </row>
    <row r="43" spans="1:3" ht="13.2" x14ac:dyDescent="0.25">
      <c r="A43" s="88" t="s">
        <v>613</v>
      </c>
    </row>
  </sheetData>
  <mergeCells count="5">
    <mergeCell ref="A1:C1"/>
    <mergeCell ref="A2:C2"/>
    <mergeCell ref="A3:C3"/>
    <mergeCell ref="A4:C4"/>
    <mergeCell ref="A5:B5"/>
  </mergeCells>
  <pageMargins left="0.51181102362204722" right="0.31496062992125984" top="0.35433070866141736" bottom="0.15748031496062992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4"/>
  <sheetViews>
    <sheetView tabSelected="1" topLeftCell="A7" workbookViewId="0">
      <selection activeCell="B38" sqref="B38"/>
    </sheetView>
  </sheetViews>
  <sheetFormatPr baseColWidth="10" defaultColWidth="9.109375" defaultRowHeight="10.199999999999999" x14ac:dyDescent="0.2"/>
  <cols>
    <col min="1" max="1" width="8.5546875" style="19" customWidth="1"/>
    <col min="2" max="2" width="58" style="19" customWidth="1"/>
    <col min="3" max="3" width="12.5546875" style="19" customWidth="1"/>
    <col min="4" max="4" width="9.44140625" style="19" customWidth="1"/>
    <col min="5" max="5" width="9.88671875" style="19" customWidth="1"/>
    <col min="6" max="6" width="11.6640625" style="19" customWidth="1"/>
    <col min="7" max="7" width="12.88671875" style="19" customWidth="1"/>
    <col min="8" max="8" width="9" style="19" customWidth="1"/>
    <col min="9" max="9" width="6.88671875" style="19" customWidth="1"/>
    <col min="10" max="10" width="7.6640625" style="19" customWidth="1"/>
    <col min="11" max="11" width="8" style="19" customWidth="1"/>
    <col min="12" max="16384" width="9.109375" style="19"/>
  </cols>
  <sheetData>
    <row r="1" spans="1:10" ht="18.899999999999999" customHeight="1" x14ac:dyDescent="0.2">
      <c r="A1" s="187" t="s">
        <v>600</v>
      </c>
      <c r="B1" s="208"/>
      <c r="C1" s="208"/>
      <c r="D1" s="208"/>
      <c r="E1" s="208"/>
      <c r="F1" s="208"/>
      <c r="G1" s="68" t="s">
        <v>497</v>
      </c>
      <c r="H1" s="69">
        <v>2024</v>
      </c>
    </row>
    <row r="2" spans="1:10" ht="18.899999999999999" customHeight="1" x14ac:dyDescent="0.2">
      <c r="A2" s="187" t="s">
        <v>508</v>
      </c>
      <c r="B2" s="208"/>
      <c r="C2" s="208"/>
      <c r="D2" s="208"/>
      <c r="E2" s="208"/>
      <c r="F2" s="208"/>
      <c r="G2" s="68" t="s">
        <v>498</v>
      </c>
      <c r="H2" s="69" t="s">
        <v>500</v>
      </c>
    </row>
    <row r="3" spans="1:10" ht="18.899999999999999" customHeight="1" x14ac:dyDescent="0.25">
      <c r="A3" s="209" t="s">
        <v>601</v>
      </c>
      <c r="B3" s="210"/>
      <c r="C3" s="210"/>
      <c r="D3" s="210"/>
      <c r="E3" s="210"/>
      <c r="F3" s="210"/>
      <c r="G3" s="68" t="s">
        <v>499</v>
      </c>
      <c r="H3" s="69">
        <v>4</v>
      </c>
    </row>
    <row r="4" spans="1:10" ht="13.2" x14ac:dyDescent="0.25">
      <c r="A4" s="209" t="str">
        <f>'Notas a los Edos Financieros'!A4</f>
        <v>(Cifras en Pesos)</v>
      </c>
      <c r="B4" s="210"/>
      <c r="C4" s="210"/>
      <c r="D4" s="210"/>
      <c r="E4" s="210"/>
      <c r="F4" s="210"/>
      <c r="G4" s="113"/>
      <c r="H4" s="113"/>
    </row>
    <row r="5" spans="1:10" x14ac:dyDescent="0.2">
      <c r="A5" s="20" t="s">
        <v>115</v>
      </c>
      <c r="B5" s="21"/>
      <c r="C5" s="21"/>
      <c r="D5" s="21"/>
      <c r="E5" s="21"/>
      <c r="F5" s="21"/>
      <c r="G5" s="21"/>
      <c r="H5" s="21"/>
    </row>
    <row r="8" spans="1:10" ht="24" customHeight="1" x14ac:dyDescent="0.25">
      <c r="A8" s="119" t="s">
        <v>85</v>
      </c>
      <c r="B8" s="119" t="s">
        <v>405</v>
      </c>
      <c r="C8" s="119" t="s">
        <v>109</v>
      </c>
      <c r="D8" s="163" t="s">
        <v>406</v>
      </c>
      <c r="E8" s="163" t="s">
        <v>407</v>
      </c>
      <c r="F8" s="119" t="s">
        <v>108</v>
      </c>
      <c r="G8" s="163" t="s">
        <v>78</v>
      </c>
      <c r="H8" s="119" t="s">
        <v>110</v>
      </c>
      <c r="I8" s="163" t="s">
        <v>111</v>
      </c>
      <c r="J8" s="163" t="s">
        <v>112</v>
      </c>
    </row>
    <row r="9" spans="1:10" s="27" customFormat="1" ht="12" x14ac:dyDescent="0.25">
      <c r="A9" s="129">
        <v>7000</v>
      </c>
      <c r="B9" s="130" t="s">
        <v>79</v>
      </c>
      <c r="C9" s="130"/>
      <c r="D9" s="130"/>
      <c r="E9" s="130"/>
      <c r="F9" s="130"/>
      <c r="G9" s="130"/>
      <c r="H9" s="130"/>
      <c r="I9" s="130"/>
      <c r="J9" s="130"/>
    </row>
    <row r="10" spans="1:10" ht="11.4" x14ac:dyDescent="0.2">
      <c r="A10" s="118">
        <v>7110</v>
      </c>
      <c r="B10" s="118" t="s">
        <v>78</v>
      </c>
      <c r="C10" s="121">
        <v>0</v>
      </c>
      <c r="D10" s="121">
        <v>0</v>
      </c>
      <c r="E10" s="121">
        <v>0</v>
      </c>
      <c r="F10" s="121">
        <f>C10+D10+E10</f>
        <v>0</v>
      </c>
      <c r="G10" s="118"/>
      <c r="H10" s="118"/>
      <c r="I10" s="118"/>
      <c r="J10" s="118"/>
    </row>
    <row r="11" spans="1:10" ht="11.4" x14ac:dyDescent="0.2">
      <c r="A11" s="118">
        <v>7120</v>
      </c>
      <c r="B11" s="118" t="s">
        <v>77</v>
      </c>
      <c r="C11" s="121">
        <v>0</v>
      </c>
      <c r="D11" s="121">
        <v>0</v>
      </c>
      <c r="E11" s="121">
        <v>0</v>
      </c>
      <c r="F11" s="121">
        <f t="shared" ref="F11:F34" si="0">C11+D11+E11</f>
        <v>0</v>
      </c>
      <c r="G11" s="118"/>
      <c r="H11" s="118"/>
      <c r="I11" s="118"/>
      <c r="J11" s="118"/>
    </row>
    <row r="12" spans="1:10" ht="11.4" x14ac:dyDescent="0.2">
      <c r="A12" s="118">
        <v>7130</v>
      </c>
      <c r="B12" s="118" t="s">
        <v>76</v>
      </c>
      <c r="C12" s="121">
        <v>0</v>
      </c>
      <c r="D12" s="121">
        <v>0</v>
      </c>
      <c r="E12" s="121">
        <v>0</v>
      </c>
      <c r="F12" s="121">
        <f t="shared" si="0"/>
        <v>0</v>
      </c>
      <c r="G12" s="118"/>
      <c r="H12" s="118"/>
      <c r="I12" s="118"/>
      <c r="J12" s="118"/>
    </row>
    <row r="13" spans="1:10" ht="11.4" x14ac:dyDescent="0.2">
      <c r="A13" s="118">
        <v>7140</v>
      </c>
      <c r="B13" s="118" t="s">
        <v>75</v>
      </c>
      <c r="C13" s="121">
        <v>0</v>
      </c>
      <c r="D13" s="121">
        <v>0</v>
      </c>
      <c r="E13" s="121">
        <v>0</v>
      </c>
      <c r="F13" s="121">
        <f t="shared" si="0"/>
        <v>0</v>
      </c>
      <c r="G13" s="118"/>
      <c r="H13" s="118"/>
      <c r="I13" s="118"/>
      <c r="J13" s="118"/>
    </row>
    <row r="14" spans="1:10" ht="11.4" x14ac:dyDescent="0.2">
      <c r="A14" s="118">
        <v>7150</v>
      </c>
      <c r="B14" s="118" t="s">
        <v>74</v>
      </c>
      <c r="C14" s="121">
        <v>0</v>
      </c>
      <c r="D14" s="121">
        <v>0</v>
      </c>
      <c r="E14" s="121">
        <v>0</v>
      </c>
      <c r="F14" s="121">
        <f t="shared" si="0"/>
        <v>0</v>
      </c>
      <c r="G14" s="118"/>
      <c r="H14" s="118"/>
      <c r="I14" s="118"/>
      <c r="J14" s="118"/>
    </row>
    <row r="15" spans="1:10" ht="11.4" x14ac:dyDescent="0.2">
      <c r="A15" s="118">
        <v>7160</v>
      </c>
      <c r="B15" s="118" t="s">
        <v>73</v>
      </c>
      <c r="C15" s="121">
        <v>0</v>
      </c>
      <c r="D15" s="121">
        <v>0</v>
      </c>
      <c r="E15" s="121">
        <v>0</v>
      </c>
      <c r="F15" s="121">
        <f t="shared" si="0"/>
        <v>0</v>
      </c>
      <c r="G15" s="118"/>
      <c r="H15" s="118"/>
      <c r="I15" s="118"/>
      <c r="J15" s="118"/>
    </row>
    <row r="16" spans="1:10" ht="11.4" x14ac:dyDescent="0.2">
      <c r="A16" s="118">
        <v>7210</v>
      </c>
      <c r="B16" s="118" t="s">
        <v>72</v>
      </c>
      <c r="C16" s="121">
        <v>0</v>
      </c>
      <c r="D16" s="121">
        <v>0</v>
      </c>
      <c r="E16" s="121">
        <v>0</v>
      </c>
      <c r="F16" s="121">
        <f t="shared" si="0"/>
        <v>0</v>
      </c>
      <c r="G16" s="118"/>
      <c r="H16" s="118"/>
      <c r="I16" s="118"/>
      <c r="J16" s="118"/>
    </row>
    <row r="17" spans="1:10" ht="11.4" x14ac:dyDescent="0.2">
      <c r="A17" s="118">
        <v>7220</v>
      </c>
      <c r="B17" s="118" t="s">
        <v>71</v>
      </c>
      <c r="C17" s="121">
        <v>0</v>
      </c>
      <c r="D17" s="121">
        <v>0</v>
      </c>
      <c r="E17" s="121">
        <v>0</v>
      </c>
      <c r="F17" s="121">
        <f t="shared" si="0"/>
        <v>0</v>
      </c>
      <c r="G17" s="118"/>
      <c r="H17" s="118"/>
      <c r="I17" s="118"/>
      <c r="J17" s="118"/>
    </row>
    <row r="18" spans="1:10" ht="11.4" x14ac:dyDescent="0.2">
      <c r="A18" s="118">
        <v>7230</v>
      </c>
      <c r="B18" s="118" t="s">
        <v>70</v>
      </c>
      <c r="C18" s="121">
        <v>0</v>
      </c>
      <c r="D18" s="121">
        <v>0</v>
      </c>
      <c r="E18" s="121">
        <v>0</v>
      </c>
      <c r="F18" s="121">
        <f t="shared" si="0"/>
        <v>0</v>
      </c>
      <c r="G18" s="118"/>
      <c r="H18" s="118"/>
      <c r="I18" s="118"/>
      <c r="J18" s="118"/>
    </row>
    <row r="19" spans="1:10" ht="11.4" x14ac:dyDescent="0.2">
      <c r="A19" s="118">
        <v>7240</v>
      </c>
      <c r="B19" s="118" t="s">
        <v>69</v>
      </c>
      <c r="C19" s="121">
        <v>0</v>
      </c>
      <c r="D19" s="121">
        <v>0</v>
      </c>
      <c r="E19" s="121">
        <v>0</v>
      </c>
      <c r="F19" s="121">
        <f t="shared" si="0"/>
        <v>0</v>
      </c>
      <c r="G19" s="118"/>
      <c r="H19" s="118"/>
      <c r="I19" s="118"/>
      <c r="J19" s="118"/>
    </row>
    <row r="20" spans="1:10" ht="11.4" x14ac:dyDescent="0.2">
      <c r="A20" s="118">
        <v>7250</v>
      </c>
      <c r="B20" s="118" t="s">
        <v>68</v>
      </c>
      <c r="C20" s="121">
        <v>0</v>
      </c>
      <c r="D20" s="121">
        <v>0</v>
      </c>
      <c r="E20" s="121">
        <v>0</v>
      </c>
      <c r="F20" s="121">
        <f t="shared" si="0"/>
        <v>0</v>
      </c>
      <c r="G20" s="118"/>
      <c r="H20" s="118"/>
      <c r="I20" s="118"/>
      <c r="J20" s="118"/>
    </row>
    <row r="21" spans="1:10" ht="11.4" x14ac:dyDescent="0.2">
      <c r="A21" s="118">
        <v>7260</v>
      </c>
      <c r="B21" s="118" t="s">
        <v>67</v>
      </c>
      <c r="C21" s="121">
        <v>0</v>
      </c>
      <c r="D21" s="121">
        <v>0</v>
      </c>
      <c r="E21" s="121">
        <v>0</v>
      </c>
      <c r="F21" s="121">
        <f t="shared" si="0"/>
        <v>0</v>
      </c>
      <c r="G21" s="118"/>
      <c r="H21" s="118"/>
      <c r="I21" s="118"/>
      <c r="J21" s="118"/>
    </row>
    <row r="22" spans="1:10" ht="11.4" x14ac:dyDescent="0.2">
      <c r="A22" s="118">
        <v>7310</v>
      </c>
      <c r="B22" s="118" t="s">
        <v>66</v>
      </c>
      <c r="C22" s="121">
        <v>0</v>
      </c>
      <c r="D22" s="121">
        <v>0</v>
      </c>
      <c r="E22" s="121">
        <v>0</v>
      </c>
      <c r="F22" s="121">
        <f t="shared" si="0"/>
        <v>0</v>
      </c>
      <c r="G22" s="118"/>
      <c r="H22" s="118"/>
      <c r="I22" s="118"/>
      <c r="J22" s="118"/>
    </row>
    <row r="23" spans="1:10" ht="11.4" x14ac:dyDescent="0.2">
      <c r="A23" s="118">
        <v>7320</v>
      </c>
      <c r="B23" s="118" t="s">
        <v>65</v>
      </c>
      <c r="C23" s="121">
        <v>0</v>
      </c>
      <c r="D23" s="121">
        <v>0</v>
      </c>
      <c r="E23" s="121">
        <v>0</v>
      </c>
      <c r="F23" s="121">
        <f t="shared" si="0"/>
        <v>0</v>
      </c>
      <c r="G23" s="118"/>
      <c r="H23" s="118"/>
      <c r="I23" s="118"/>
      <c r="J23" s="118"/>
    </row>
    <row r="24" spans="1:10" ht="11.4" x14ac:dyDescent="0.2">
      <c r="A24" s="118">
        <v>7330</v>
      </c>
      <c r="B24" s="118" t="s">
        <v>64</v>
      </c>
      <c r="C24" s="121">
        <v>0</v>
      </c>
      <c r="D24" s="121">
        <v>0</v>
      </c>
      <c r="E24" s="121">
        <v>0</v>
      </c>
      <c r="F24" s="121">
        <f t="shared" si="0"/>
        <v>0</v>
      </c>
      <c r="G24" s="118"/>
      <c r="H24" s="118"/>
      <c r="I24" s="118"/>
      <c r="J24" s="118"/>
    </row>
    <row r="25" spans="1:10" ht="11.4" x14ac:dyDescent="0.2">
      <c r="A25" s="118">
        <v>7340</v>
      </c>
      <c r="B25" s="118" t="s">
        <v>63</v>
      </c>
      <c r="C25" s="121">
        <v>0</v>
      </c>
      <c r="D25" s="121">
        <v>0</v>
      </c>
      <c r="E25" s="121">
        <v>0</v>
      </c>
      <c r="F25" s="121">
        <f t="shared" si="0"/>
        <v>0</v>
      </c>
      <c r="G25" s="118"/>
      <c r="H25" s="118"/>
      <c r="I25" s="118"/>
      <c r="J25" s="118"/>
    </row>
    <row r="26" spans="1:10" ht="11.4" x14ac:dyDescent="0.2">
      <c r="A26" s="118">
        <v>7350</v>
      </c>
      <c r="B26" s="118" t="s">
        <v>62</v>
      </c>
      <c r="C26" s="121">
        <v>0</v>
      </c>
      <c r="D26" s="121">
        <v>0</v>
      </c>
      <c r="E26" s="121">
        <v>0</v>
      </c>
      <c r="F26" s="121">
        <f t="shared" si="0"/>
        <v>0</v>
      </c>
      <c r="G26" s="118"/>
      <c r="H26" s="118"/>
      <c r="I26" s="118"/>
      <c r="J26" s="118"/>
    </row>
    <row r="27" spans="1:10" ht="11.4" x14ac:dyDescent="0.2">
      <c r="A27" s="118">
        <v>7360</v>
      </c>
      <c r="B27" s="118" t="s">
        <v>61</v>
      </c>
      <c r="C27" s="121">
        <v>0</v>
      </c>
      <c r="D27" s="121">
        <v>0</v>
      </c>
      <c r="E27" s="121">
        <v>0</v>
      </c>
      <c r="F27" s="121">
        <f t="shared" si="0"/>
        <v>0</v>
      </c>
      <c r="G27" s="118"/>
      <c r="H27" s="118"/>
      <c r="I27" s="118"/>
      <c r="J27" s="118"/>
    </row>
    <row r="28" spans="1:10" ht="11.4" x14ac:dyDescent="0.2">
      <c r="A28" s="118">
        <v>7410</v>
      </c>
      <c r="B28" s="118" t="s">
        <v>60</v>
      </c>
      <c r="C28" s="121">
        <v>2849245.68</v>
      </c>
      <c r="D28" s="121">
        <v>0</v>
      </c>
      <c r="E28" s="121">
        <v>0</v>
      </c>
      <c r="F28" s="121">
        <f t="shared" si="0"/>
        <v>2849245.68</v>
      </c>
      <c r="G28" s="118"/>
      <c r="H28" s="118"/>
      <c r="I28" s="118"/>
      <c r="J28" s="118"/>
    </row>
    <row r="29" spans="1:10" ht="11.4" x14ac:dyDescent="0.2">
      <c r="A29" s="118">
        <v>7420</v>
      </c>
      <c r="B29" s="118" t="s">
        <v>59</v>
      </c>
      <c r="C29" s="121">
        <v>-2849245.68</v>
      </c>
      <c r="D29" s="121">
        <v>0</v>
      </c>
      <c r="E29" s="121">
        <v>0</v>
      </c>
      <c r="F29" s="121">
        <f t="shared" si="0"/>
        <v>-2849245.68</v>
      </c>
      <c r="G29" s="118"/>
      <c r="H29" s="118"/>
      <c r="I29" s="118"/>
      <c r="J29" s="118"/>
    </row>
    <row r="30" spans="1:10" ht="11.4" x14ac:dyDescent="0.2">
      <c r="A30" s="118">
        <v>7510</v>
      </c>
      <c r="B30" s="118" t="s">
        <v>58</v>
      </c>
      <c r="C30" s="121">
        <v>0</v>
      </c>
      <c r="D30" s="121">
        <v>0</v>
      </c>
      <c r="E30" s="121">
        <v>0</v>
      </c>
      <c r="F30" s="121">
        <f t="shared" si="0"/>
        <v>0</v>
      </c>
      <c r="G30" s="118"/>
      <c r="H30" s="118"/>
      <c r="I30" s="118"/>
      <c r="J30" s="118"/>
    </row>
    <row r="31" spans="1:10" ht="11.4" x14ac:dyDescent="0.2">
      <c r="A31" s="118">
        <v>7520</v>
      </c>
      <c r="B31" s="118" t="s">
        <v>57</v>
      </c>
      <c r="C31" s="121">
        <v>0</v>
      </c>
      <c r="D31" s="121">
        <v>0</v>
      </c>
      <c r="E31" s="121">
        <v>0</v>
      </c>
      <c r="F31" s="121">
        <f t="shared" si="0"/>
        <v>0</v>
      </c>
      <c r="G31" s="118"/>
      <c r="H31" s="118"/>
      <c r="I31" s="118"/>
      <c r="J31" s="118"/>
    </row>
    <row r="32" spans="1:10" ht="11.4" x14ac:dyDescent="0.2">
      <c r="A32" s="118">
        <v>7610</v>
      </c>
      <c r="B32" s="118" t="s">
        <v>56</v>
      </c>
      <c r="C32" s="121">
        <v>0</v>
      </c>
      <c r="D32" s="121">
        <v>0</v>
      </c>
      <c r="E32" s="121">
        <v>0</v>
      </c>
      <c r="F32" s="121">
        <f t="shared" si="0"/>
        <v>0</v>
      </c>
      <c r="G32" s="118"/>
      <c r="H32" s="118"/>
      <c r="I32" s="118"/>
      <c r="J32" s="118"/>
    </row>
    <row r="33" spans="1:10" ht="11.4" x14ac:dyDescent="0.2">
      <c r="A33" s="118">
        <v>7620</v>
      </c>
      <c r="B33" s="118" t="s">
        <v>55</v>
      </c>
      <c r="C33" s="121">
        <v>0</v>
      </c>
      <c r="D33" s="121">
        <v>0</v>
      </c>
      <c r="E33" s="121">
        <v>0</v>
      </c>
      <c r="F33" s="121">
        <f t="shared" si="0"/>
        <v>0</v>
      </c>
      <c r="G33" s="118"/>
      <c r="H33" s="118"/>
      <c r="I33" s="118"/>
      <c r="J33" s="118"/>
    </row>
    <row r="34" spans="1:10" ht="11.4" x14ac:dyDescent="0.2">
      <c r="A34" s="118">
        <v>7630</v>
      </c>
      <c r="B34" s="118" t="s">
        <v>54</v>
      </c>
      <c r="C34" s="121">
        <v>0</v>
      </c>
      <c r="D34" s="121">
        <v>0</v>
      </c>
      <c r="E34" s="121">
        <v>0</v>
      </c>
      <c r="F34" s="121">
        <f t="shared" si="0"/>
        <v>0</v>
      </c>
      <c r="G34" s="118"/>
      <c r="H34" s="118"/>
      <c r="I34" s="118"/>
      <c r="J34" s="118"/>
    </row>
    <row r="35" spans="1:10" ht="11.4" x14ac:dyDescent="0.2">
      <c r="A35" s="118">
        <v>7640</v>
      </c>
      <c r="B35" s="118" t="s">
        <v>53</v>
      </c>
      <c r="C35" s="121">
        <v>0</v>
      </c>
      <c r="D35" s="121">
        <v>0</v>
      </c>
      <c r="E35" s="121">
        <v>0</v>
      </c>
      <c r="F35" s="121">
        <f t="shared" ref="F35" si="1">C35+D35+E35</f>
        <v>0</v>
      </c>
      <c r="G35" s="118"/>
      <c r="H35" s="118"/>
      <c r="I35" s="118"/>
      <c r="J35" s="118"/>
    </row>
    <row r="36" spans="1:10" ht="11.4" x14ac:dyDescent="0.2">
      <c r="A36" s="118"/>
      <c r="B36" s="118"/>
      <c r="C36" s="121"/>
      <c r="D36" s="121"/>
      <c r="E36" s="121"/>
      <c r="F36" s="121"/>
      <c r="G36" s="118"/>
      <c r="H36" s="118"/>
      <c r="I36" s="118"/>
      <c r="J36" s="118"/>
    </row>
    <row r="37" spans="1:10" s="27" customFormat="1" ht="12" x14ac:dyDescent="0.25">
      <c r="A37" s="129">
        <v>8000</v>
      </c>
      <c r="B37" s="130" t="s">
        <v>615</v>
      </c>
      <c r="C37" s="130"/>
      <c r="D37" s="130"/>
      <c r="E37" s="130"/>
      <c r="F37" s="130"/>
      <c r="G37" s="130"/>
      <c r="H37" s="130"/>
      <c r="I37" s="130"/>
      <c r="J37" s="130"/>
    </row>
    <row r="38" spans="1:10" ht="11.4" x14ac:dyDescent="0.2">
      <c r="A38" s="118"/>
      <c r="B38" s="118"/>
      <c r="C38" s="121"/>
      <c r="D38" s="121"/>
      <c r="E38" s="121"/>
      <c r="F38" s="121"/>
      <c r="G38" s="118"/>
      <c r="H38" s="118"/>
      <c r="I38" s="118"/>
      <c r="J38" s="118"/>
    </row>
    <row r="39" spans="1:10" ht="12" x14ac:dyDescent="0.2">
      <c r="A39" s="118"/>
      <c r="B39" s="207" t="s">
        <v>552</v>
      </c>
      <c r="C39" s="207"/>
      <c r="D39" s="121"/>
      <c r="E39" s="121"/>
      <c r="F39" s="121"/>
      <c r="G39" s="118"/>
      <c r="H39" s="118"/>
      <c r="I39" s="118"/>
      <c r="J39" s="118"/>
    </row>
    <row r="40" spans="1:10" ht="12" x14ac:dyDescent="0.2">
      <c r="A40" s="118"/>
      <c r="B40" s="164" t="s">
        <v>405</v>
      </c>
      <c r="C40" s="165">
        <f>H1</f>
        <v>2024</v>
      </c>
      <c r="D40" s="121"/>
      <c r="E40" s="121"/>
      <c r="F40" s="121"/>
      <c r="G40" s="118"/>
      <c r="H40" s="118"/>
      <c r="I40" s="118"/>
      <c r="J40" s="118"/>
    </row>
    <row r="41" spans="1:10" ht="11.4" x14ac:dyDescent="0.2">
      <c r="A41" s="118">
        <v>8110</v>
      </c>
      <c r="B41" s="166" t="s">
        <v>52</v>
      </c>
      <c r="C41" s="167">
        <v>0</v>
      </c>
      <c r="D41" s="121"/>
      <c r="E41" s="121"/>
      <c r="F41" s="121"/>
      <c r="G41" s="118"/>
      <c r="H41" s="118"/>
      <c r="I41" s="118"/>
      <c r="J41" s="118"/>
    </row>
    <row r="42" spans="1:10" ht="11.4" x14ac:dyDescent="0.2">
      <c r="A42" s="118">
        <v>8120</v>
      </c>
      <c r="B42" s="166" t="s">
        <v>51</v>
      </c>
      <c r="C42" s="167">
        <v>0</v>
      </c>
      <c r="D42" s="121"/>
      <c r="E42" s="121"/>
      <c r="F42" s="121"/>
      <c r="G42" s="118"/>
      <c r="H42" s="118"/>
      <c r="I42" s="118"/>
      <c r="J42" s="118"/>
    </row>
    <row r="43" spans="1:10" ht="11.4" x14ac:dyDescent="0.2">
      <c r="A43" s="118">
        <v>8130</v>
      </c>
      <c r="B43" s="166" t="s">
        <v>50</v>
      </c>
      <c r="C43" s="167">
        <v>0</v>
      </c>
      <c r="D43" s="121"/>
      <c r="E43" s="121"/>
      <c r="F43" s="121"/>
      <c r="G43" s="118"/>
      <c r="H43" s="118"/>
      <c r="I43" s="118"/>
      <c r="J43" s="118"/>
    </row>
    <row r="44" spans="1:10" ht="11.4" x14ac:dyDescent="0.2">
      <c r="A44" s="118">
        <v>8140</v>
      </c>
      <c r="B44" s="166" t="s">
        <v>49</v>
      </c>
      <c r="C44" s="167">
        <v>0</v>
      </c>
      <c r="D44" s="121"/>
      <c r="E44" s="121"/>
      <c r="F44" s="121"/>
      <c r="G44" s="118"/>
      <c r="H44" s="118"/>
      <c r="I44" s="118"/>
      <c r="J44" s="118"/>
    </row>
    <row r="45" spans="1:10" ht="11.4" x14ac:dyDescent="0.2">
      <c r="A45" s="118">
        <v>8150</v>
      </c>
      <c r="B45" s="166" t="s">
        <v>48</v>
      </c>
      <c r="C45" s="167">
        <v>0</v>
      </c>
      <c r="D45" s="121"/>
      <c r="E45" s="121"/>
      <c r="F45" s="121"/>
      <c r="G45" s="118"/>
      <c r="H45" s="118"/>
      <c r="I45" s="118"/>
      <c r="J45" s="118"/>
    </row>
    <row r="46" spans="1:10" ht="11.4" x14ac:dyDescent="0.2">
      <c r="A46" s="118"/>
      <c r="B46" s="168"/>
      <c r="C46" s="169"/>
      <c r="D46" s="121"/>
      <c r="E46" s="121"/>
      <c r="F46" s="121"/>
      <c r="G46" s="118"/>
      <c r="H46" s="118"/>
      <c r="I46" s="118"/>
      <c r="J46" s="118"/>
    </row>
    <row r="47" spans="1:10" ht="11.4" x14ac:dyDescent="0.2">
      <c r="A47" s="118"/>
      <c r="B47" s="175"/>
      <c r="C47" s="176"/>
      <c r="D47" s="121"/>
      <c r="E47" s="121"/>
      <c r="F47" s="121"/>
      <c r="G47" s="118"/>
      <c r="H47" s="118"/>
      <c r="I47" s="118"/>
      <c r="J47" s="118"/>
    </row>
    <row r="48" spans="1:10" ht="11.4" x14ac:dyDescent="0.2">
      <c r="A48" s="118"/>
      <c r="B48" s="175"/>
      <c r="C48" s="176"/>
      <c r="D48" s="121"/>
      <c r="E48" s="121"/>
      <c r="F48" s="121"/>
      <c r="G48" s="118"/>
      <c r="H48" s="118"/>
      <c r="I48" s="118"/>
      <c r="J48" s="118"/>
    </row>
    <row r="49" spans="1:10" ht="11.4" x14ac:dyDescent="0.2">
      <c r="A49" s="118"/>
      <c r="B49" s="175"/>
      <c r="C49" s="176"/>
      <c r="D49" s="121"/>
      <c r="E49" s="121"/>
      <c r="F49" s="121"/>
      <c r="G49" s="118"/>
      <c r="H49" s="118"/>
      <c r="I49" s="118"/>
      <c r="J49" s="118"/>
    </row>
    <row r="50" spans="1:10" ht="11.4" x14ac:dyDescent="0.2">
      <c r="A50" s="118"/>
      <c r="B50" s="175"/>
      <c r="C50" s="176"/>
      <c r="D50" s="121"/>
      <c r="E50" s="121"/>
      <c r="F50" s="121"/>
      <c r="G50" s="118"/>
      <c r="H50" s="118"/>
      <c r="I50" s="118"/>
      <c r="J50" s="118"/>
    </row>
    <row r="51" spans="1:10" ht="11.4" x14ac:dyDescent="0.2">
      <c r="A51" s="118"/>
      <c r="B51" s="175"/>
      <c r="C51" s="176"/>
      <c r="D51" s="121"/>
      <c r="E51" s="121"/>
      <c r="F51" s="121"/>
      <c r="G51" s="118"/>
      <c r="H51" s="118"/>
      <c r="I51" s="118"/>
      <c r="J51" s="118"/>
    </row>
    <row r="52" spans="1:10" ht="11.4" x14ac:dyDescent="0.2">
      <c r="A52" s="118"/>
      <c r="B52" s="170"/>
      <c r="C52" s="171"/>
      <c r="D52" s="121"/>
      <c r="E52" s="121"/>
      <c r="F52" s="121"/>
      <c r="G52" s="118"/>
      <c r="H52" s="118"/>
      <c r="I52" s="118"/>
      <c r="J52" s="118"/>
    </row>
    <row r="53" spans="1:10" ht="12" x14ac:dyDescent="0.2">
      <c r="A53" s="118"/>
      <c r="B53" s="207" t="s">
        <v>553</v>
      </c>
      <c r="C53" s="207"/>
      <c r="D53" s="118"/>
      <c r="E53" s="118"/>
      <c r="F53" s="118"/>
      <c r="G53" s="118"/>
      <c r="H53" s="118"/>
      <c r="I53" s="118"/>
      <c r="J53" s="118"/>
    </row>
    <row r="54" spans="1:10" ht="12" x14ac:dyDescent="0.2">
      <c r="A54" s="118"/>
      <c r="B54" s="172" t="s">
        <v>405</v>
      </c>
      <c r="C54" s="165">
        <f>H1</f>
        <v>2024</v>
      </c>
      <c r="D54" s="118"/>
      <c r="E54" s="118"/>
      <c r="F54" s="118"/>
      <c r="G54" s="118"/>
      <c r="H54" s="118"/>
      <c r="I54" s="118"/>
      <c r="J54" s="118"/>
    </row>
    <row r="55" spans="1:10" ht="11.4" x14ac:dyDescent="0.2">
      <c r="A55" s="118">
        <v>8210</v>
      </c>
      <c r="B55" s="166" t="s">
        <v>47</v>
      </c>
      <c r="C55" s="173">
        <v>0</v>
      </c>
      <c r="D55" s="118"/>
      <c r="E55" s="118"/>
      <c r="F55" s="118"/>
      <c r="G55" s="118"/>
      <c r="H55" s="118"/>
      <c r="I55" s="118"/>
      <c r="J55" s="118"/>
    </row>
    <row r="56" spans="1:10" ht="11.4" x14ac:dyDescent="0.2">
      <c r="A56" s="118">
        <v>8220</v>
      </c>
      <c r="B56" s="166" t="s">
        <v>46</v>
      </c>
      <c r="C56" s="173">
        <v>0</v>
      </c>
      <c r="D56" s="118"/>
      <c r="E56" s="118"/>
      <c r="F56" s="118"/>
      <c r="G56" s="118"/>
      <c r="H56" s="118"/>
      <c r="I56" s="118"/>
      <c r="J56" s="118"/>
    </row>
    <row r="57" spans="1:10" ht="11.4" x14ac:dyDescent="0.2">
      <c r="A57" s="118">
        <v>8230</v>
      </c>
      <c r="B57" s="166" t="s">
        <v>599</v>
      </c>
      <c r="C57" s="173">
        <v>0</v>
      </c>
      <c r="D57" s="118"/>
      <c r="E57" s="118"/>
      <c r="F57" s="118"/>
      <c r="G57" s="118"/>
      <c r="H57" s="118"/>
      <c r="I57" s="118"/>
      <c r="J57" s="118"/>
    </row>
    <row r="58" spans="1:10" ht="11.4" x14ac:dyDescent="0.2">
      <c r="A58" s="118">
        <v>8240</v>
      </c>
      <c r="B58" s="166" t="s">
        <v>45</v>
      </c>
      <c r="C58" s="173">
        <v>0</v>
      </c>
      <c r="D58" s="118"/>
      <c r="E58" s="118"/>
      <c r="F58" s="118"/>
      <c r="G58" s="118"/>
      <c r="H58" s="118"/>
      <c r="I58" s="118"/>
      <c r="J58" s="118"/>
    </row>
    <row r="59" spans="1:10" ht="11.4" x14ac:dyDescent="0.2">
      <c r="A59" s="118">
        <v>8250</v>
      </c>
      <c r="B59" s="166" t="s">
        <v>44</v>
      </c>
      <c r="C59" s="173">
        <v>0</v>
      </c>
      <c r="D59" s="118"/>
      <c r="E59" s="118"/>
      <c r="F59" s="118"/>
      <c r="G59" s="118"/>
      <c r="H59" s="118"/>
      <c r="I59" s="118"/>
      <c r="J59" s="118"/>
    </row>
    <row r="60" spans="1:10" ht="11.4" x14ac:dyDescent="0.2">
      <c r="A60" s="118">
        <v>8260</v>
      </c>
      <c r="B60" s="166" t="s">
        <v>43</v>
      </c>
      <c r="C60" s="173">
        <v>0</v>
      </c>
      <c r="D60" s="118"/>
      <c r="E60" s="118"/>
      <c r="F60" s="118"/>
      <c r="G60" s="118"/>
      <c r="H60" s="118"/>
      <c r="I60" s="118"/>
      <c r="J60" s="118"/>
    </row>
    <row r="61" spans="1:10" ht="11.4" x14ac:dyDescent="0.2">
      <c r="A61" s="118">
        <v>8270</v>
      </c>
      <c r="B61" s="166" t="s">
        <v>42</v>
      </c>
      <c r="C61" s="173">
        <v>0</v>
      </c>
      <c r="D61" s="118"/>
      <c r="E61" s="118"/>
      <c r="F61" s="118"/>
      <c r="G61" s="118"/>
      <c r="H61" s="118"/>
      <c r="I61" s="118"/>
      <c r="J61" s="118"/>
    </row>
    <row r="62" spans="1:10" ht="11.4" x14ac:dyDescent="0.2">
      <c r="A62" s="118"/>
      <c r="B62" s="118"/>
      <c r="C62" s="118"/>
      <c r="D62" s="118"/>
      <c r="E62" s="118"/>
      <c r="F62" s="118"/>
      <c r="G62" s="118"/>
      <c r="H62" s="118"/>
      <c r="I62" s="118"/>
      <c r="J62" s="118"/>
    </row>
    <row r="63" spans="1:10" ht="11.4" x14ac:dyDescent="0.2">
      <c r="A63" s="118"/>
      <c r="B63" s="174" t="s">
        <v>517</v>
      </c>
      <c r="C63" s="118"/>
      <c r="D63" s="118"/>
      <c r="E63" s="118"/>
      <c r="F63" s="118"/>
      <c r="G63" s="118"/>
      <c r="H63" s="118"/>
      <c r="I63" s="118"/>
      <c r="J63" s="118"/>
    </row>
    <row r="64" spans="1:10" ht="11.4" x14ac:dyDescent="0.2">
      <c r="A64" s="118"/>
      <c r="B64" s="118"/>
      <c r="C64" s="118"/>
      <c r="D64" s="118"/>
      <c r="E64" s="118"/>
      <c r="F64" s="118"/>
      <c r="G64" s="118"/>
      <c r="H64" s="118"/>
      <c r="I64" s="118"/>
      <c r="J64" s="118"/>
    </row>
  </sheetData>
  <sheetProtection formatCells="0" formatColumns="0" formatRows="0" insertColumns="0" insertRows="0" insertHyperlinks="0" deleteColumns="0" deleteRows="0" sort="0" autoFilter="0" pivotTables="0"/>
  <mergeCells count="6">
    <mergeCell ref="B53:C53"/>
    <mergeCell ref="A1:F1"/>
    <mergeCell ref="A2:F2"/>
    <mergeCell ref="A3:F3"/>
    <mergeCell ref="B39:C39"/>
    <mergeCell ref="A4:F4"/>
  </mergeCells>
  <pageMargins left="0.78740157480314965" right="0.51181102362204722" top="0.35433070866141736" bottom="0.15748031496062992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Mercedes Rangel Gallardo</cp:lastModifiedBy>
  <cp:lastPrinted>2025-02-20T16:07:22Z</cp:lastPrinted>
  <dcterms:created xsi:type="dcterms:W3CDTF">2012-12-11T20:36:24Z</dcterms:created>
  <dcterms:modified xsi:type="dcterms:W3CDTF">2025-02-20T17:36:54Z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