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5095" yWindow="3165" windowWidth="15375" windowHeight="7875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4" l="1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94" i="4"/>
  <c r="F94" i="4"/>
  <c r="D94" i="4"/>
  <c r="E92" i="4"/>
  <c r="H92" i="4" s="1"/>
  <c r="E90" i="4"/>
  <c r="H90" i="4" s="1"/>
  <c r="E88" i="4"/>
  <c r="H88" i="4" s="1"/>
  <c r="E86" i="4"/>
  <c r="H86" i="4" s="1"/>
  <c r="E84" i="4"/>
  <c r="H84" i="4" s="1"/>
  <c r="E82" i="4"/>
  <c r="H82" i="4" s="1"/>
  <c r="E80" i="4"/>
  <c r="C94" i="4"/>
  <c r="G72" i="4"/>
  <c r="F72" i="4"/>
  <c r="E70" i="4"/>
  <c r="H70" i="4" s="1"/>
  <c r="E69" i="4"/>
  <c r="H69" i="4" s="1"/>
  <c r="E68" i="4"/>
  <c r="H68" i="4" s="1"/>
  <c r="E67" i="4"/>
  <c r="D72" i="4"/>
  <c r="C7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58" i="4"/>
  <c r="F58" i="4"/>
  <c r="D58" i="4"/>
  <c r="C58" i="4"/>
  <c r="E72" i="4" l="1"/>
  <c r="E94" i="4"/>
  <c r="H67" i="4"/>
  <c r="H72" i="4" s="1"/>
  <c r="H80" i="4"/>
  <c r="H94" i="4" s="1"/>
  <c r="H58" i="4"/>
  <c r="E58" i="4"/>
  <c r="H33" i="5" l="1"/>
  <c r="H32" i="5"/>
  <c r="H31" i="5"/>
  <c r="H12" i="5"/>
  <c r="E40" i="5"/>
  <c r="H40" i="5" s="1"/>
  <c r="E39" i="5"/>
  <c r="H39" i="5" s="1"/>
  <c r="E38" i="5"/>
  <c r="E37" i="5"/>
  <c r="H37" i="5" s="1"/>
  <c r="E34" i="5"/>
  <c r="H34" i="5" s="1"/>
  <c r="E33" i="5"/>
  <c r="E32" i="5"/>
  <c r="E31" i="5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E10" i="6"/>
  <c r="H10" i="6" s="1"/>
  <c r="E11" i="6"/>
  <c r="H11" i="6" s="1"/>
  <c r="E12" i="6"/>
  <c r="H12" i="6" s="1"/>
  <c r="H72" i="6"/>
  <c r="H64" i="6"/>
  <c r="H62" i="6"/>
  <c r="H56" i="6"/>
  <c r="H54" i="6"/>
  <c r="H40" i="6"/>
  <c r="H38" i="6"/>
  <c r="H32" i="6"/>
  <c r="H9" i="6"/>
  <c r="H8" i="6"/>
  <c r="E76" i="6"/>
  <c r="H76" i="6" s="1"/>
  <c r="E75" i="6"/>
  <c r="H75" i="6" s="1"/>
  <c r="E74" i="6"/>
  <c r="H74" i="6" s="1"/>
  <c r="E73" i="6"/>
  <c r="H73" i="6" s="1"/>
  <c r="E72" i="6"/>
  <c r="E71" i="6"/>
  <c r="H71" i="6" s="1"/>
  <c r="E70" i="6"/>
  <c r="H70" i="6" s="1"/>
  <c r="E68" i="6"/>
  <c r="H68" i="6" s="1"/>
  <c r="E67" i="6"/>
  <c r="H67" i="6" s="1"/>
  <c r="E66" i="6"/>
  <c r="H66" i="6" s="1"/>
  <c r="E64" i="6"/>
  <c r="E63" i="6"/>
  <c r="H63" i="6" s="1"/>
  <c r="E62" i="6"/>
  <c r="E61" i="6"/>
  <c r="H61" i="6" s="1"/>
  <c r="E60" i="6"/>
  <c r="H60" i="6" s="1"/>
  <c r="E59" i="6"/>
  <c r="H59" i="6" s="1"/>
  <c r="E58" i="6"/>
  <c r="H58" i="6" s="1"/>
  <c r="E56" i="6"/>
  <c r="E55" i="6"/>
  <c r="H55" i="6" s="1"/>
  <c r="E54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H39" i="6" s="1"/>
  <c r="E38" i="6"/>
  <c r="E37" i="6"/>
  <c r="H37" i="6" s="1"/>
  <c r="E36" i="6"/>
  <c r="H36" i="6" s="1"/>
  <c r="E35" i="6"/>
  <c r="H35" i="6" s="1"/>
  <c r="E34" i="6"/>
  <c r="H34" i="6" s="1"/>
  <c r="E32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C43" i="6"/>
  <c r="C33" i="6"/>
  <c r="C23" i="6"/>
  <c r="C13" i="6"/>
  <c r="C5" i="6"/>
  <c r="C42" i="5" l="1"/>
  <c r="G42" i="5"/>
  <c r="D42" i="5"/>
  <c r="E16" i="8"/>
  <c r="E57" i="6"/>
  <c r="H57" i="6" s="1"/>
  <c r="E53" i="6"/>
  <c r="H53" i="6" s="1"/>
  <c r="E43" i="6"/>
  <c r="H43" i="6" s="1"/>
  <c r="E33" i="6"/>
  <c r="H33" i="6" s="1"/>
  <c r="E23" i="6"/>
  <c r="H23" i="6" s="1"/>
  <c r="E13" i="6"/>
  <c r="H13" i="6" s="1"/>
  <c r="F77" i="6"/>
  <c r="H36" i="5"/>
  <c r="H6" i="5"/>
  <c r="H25" i="5"/>
  <c r="H16" i="5"/>
  <c r="G77" i="6"/>
  <c r="E36" i="5"/>
  <c r="F42" i="5"/>
  <c r="H38" i="5"/>
  <c r="H6" i="8"/>
  <c r="H16" i="8" s="1"/>
  <c r="C77" i="6"/>
  <c r="E6" i="5"/>
  <c r="D77" i="6"/>
  <c r="E5" i="6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<sst xmlns="http://schemas.openxmlformats.org/spreadsheetml/2006/main" count="257" uniqueCount="187">
  <si>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</si>
  <si>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</si>
  <si>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</si>
  <si>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</si>
  <si>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</si>
  <si>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</si>
  <si>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</si>
  <si>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</si>
  <si>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</si>
  <si>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</si>
  <si>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</si>
  <si>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</si>
  <si>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</si>
  <si>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</si>
  <si>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</si>
  <si>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</si>
  <si>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</si>
  <si>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</si>
  <si>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</si>
  <si>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</si>
  <si>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</si>
  <si>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</si>
  <si>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</si>
  <si>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</si>
  <si>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</si>
  <si>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</si>
  <si>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</si>
  <si>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</si>
  <si>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</si>
  <si>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</si>
  <si>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</si>
  <si>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</si>
  <si>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</si>
  <si>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</si>
  <si>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</si>
  <si>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</si>
  <si>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</si>
  <si>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</si>
  <si>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</si>
  <si>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</si>
  <si>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</si>
  <si>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</si>
  <si>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</si>
  <si>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</si>
  <si>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</si>
  <si>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</si>
  <si>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</si>
  <si>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</si>
  <si>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</si>
  <si>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</si>
  <si>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</si>
  <si>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</si>
  <si>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</si>
  <si>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</si>
  <si>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</si>
  <si>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</si>
  <si>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</si>
  <si>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</si>
  <si>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</si>
  <si>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</si>
  <si>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</si>
  <si>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</si>
  <si>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</si>
  <si>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</si>
  <si>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</si>
  <si>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</si>
  <si>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</si>
  <si>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</si>
  <si>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</si>
  <si>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</si>
  <si>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</si>
  <si>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</si>
  <si>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</si>
  <si>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</si>
  <si>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</si>
  <si>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</si>
  <si>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</si>
  <si>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</si>
  <si>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</si>
  <si>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</si>
  <si>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</si>
  <si>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</si>
  <si>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</si>
  <si>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</si>
  <si>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</si>
  <si>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</si>
  <si>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</si>
  <si>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</si>
  <si>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</si>
  <si>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</si>
  <si>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</si>
  <si>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</si>
  <si>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</si>
  <si>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</si>
  <si>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</si>
  <si>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</si>
  <si>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</si>
  <si>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</si>
  <si>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</si>
  <si>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</si>
  <si>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</si>
  <si>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</si>
  <si>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</si>
  <si>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</si>
  <si>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</si>
  <si>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</si>
  <si>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</si>
  <si>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</si>
  <si>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</si>
  <si>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</si>
  <si>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</si>
  <si>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</si>
  <si>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</si>
  <si>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</si>
  <si>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</si>
  <si>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</si>
  <si>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</si>
  <si>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</si>
  <si>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</si>
  <si>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</si>
  <si>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</si>
  <si>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</si>
  <si>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</si>
  <si>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</si>
  <si>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</si>
  <si>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</si>
  <si>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</si>
  <si>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</si>
  <si>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Salamanca, Guanajuato.
Estado Analítico del Ejercicio del Presupuesto de Egresos
Clasificación por Objeto del Gasto(Capítulo y Concepto)
Del 1 de Enero AL 30 DE SEPTIEMBRE DEL 2021</t>
  </si>
  <si>
    <t>Municipio de Salamanca, Guanajuato.
Estado Analítico del Ejercicio del Presupuesto de Egresos
Clasificación Ecónomica (Por Tipo de Gasto)
Del 1 de Enero AL 30 DE SEPTIEMBRE DEL 2021</t>
  </si>
  <si>
    <t>DIF</t>
  </si>
  <si>
    <t>INSADIS</t>
  </si>
  <si>
    <t>INST MPAL  PLANEACION DEL MPIO SALAMANCA</t>
  </si>
  <si>
    <t>INST MPAL DE SALAMANCA DE LA MUJER</t>
  </si>
  <si>
    <t>AYUNTAMIENTO</t>
  </si>
  <si>
    <t>PRESIDENCIA MUNICIPAL</t>
  </si>
  <si>
    <t>SECRETARIA AYUNTAMIENTO</t>
  </si>
  <si>
    <t>JUZGADO ADMINISTATIVO MUNICIPAL</t>
  </si>
  <si>
    <t>ARCHIVO MUNICIPAL</t>
  </si>
  <si>
    <t>JUNTA LOCAL DE RECLUTAMIENTO</t>
  </si>
  <si>
    <t>DIRECCION DE TRANSPORTES</t>
  </si>
  <si>
    <t>DIR. PROTECCION CIVIL</t>
  </si>
  <si>
    <t>DIR. GRAL. PROG. SEGURIDAD PUBLICA</t>
  </si>
  <si>
    <t>JEFATURA EVENTOS ESPECIALES</t>
  </si>
  <si>
    <t>DIRECCION GENERAL DE COMUNICACIÓN SOCIAL</t>
  </si>
  <si>
    <t>DIRECCION DE FISCALIZACION Y CONTROL</t>
  </si>
  <si>
    <t>DIRECCION GENERAL DE MOVILIDAD</t>
  </si>
  <si>
    <t>DIRECCION GENERAL DE ASUNTOS JURIDICOS</t>
  </si>
  <si>
    <t>TESORERIA MUNICIPAL</t>
  </si>
  <si>
    <t>CONTRALORIA MUNICIPAL</t>
  </si>
  <si>
    <t>DIR. GRAL. DESARROLLO SOCIAL Y HUMANO</t>
  </si>
  <si>
    <t>DEPTO. CENTRO CIVICO</t>
  </si>
  <si>
    <t>JEFATURA DE PREDIAL</t>
  </si>
  <si>
    <t>JEFATURA DE ALMACEN</t>
  </si>
  <si>
    <t>DIR. GENERAL OBRA PUBLICA</t>
  </si>
  <si>
    <t>JEFATURA DE MANTENIMIENTO GENERAL</t>
  </si>
  <si>
    <t>DIR. DE EDUCACION</t>
  </si>
  <si>
    <t>DIR. COM. MUNICIPAL DEPORTE</t>
  </si>
  <si>
    <t>DIR. DE TURISMO</t>
  </si>
  <si>
    <t>DIR. DE RASTRO</t>
  </si>
  <si>
    <t>JEFATURA DE TALLER MUNICIPAL</t>
  </si>
  <si>
    <t>JEFATURA DE ECOPARQUE</t>
  </si>
  <si>
    <t>DIR. GRAL. SERVICIOS MUNICIPALES</t>
  </si>
  <si>
    <t>DIRECCION GENERAL DE RECURSOS HUMANOS</t>
  </si>
  <si>
    <t>DIRECCION GRAL TECNOLOGIAS DE INFORMACIO</t>
  </si>
  <si>
    <t>DIRECCION GENERAL DESARROLLO ECONOMICO</t>
  </si>
  <si>
    <t>DIRECCION GENERAL DE RECURSOS MATERIALES</t>
  </si>
  <si>
    <t>DIRECCION DE CATASTRO E IMPUESTO PREDIAL</t>
  </si>
  <si>
    <t>DIRECCION GENERAL ORDENAMIENTO TERRITOR</t>
  </si>
  <si>
    <t>DIRECCION GENERAL DE MEDIO AMBIENTE</t>
  </si>
  <si>
    <t>DIR GRAL CULTURA EDUACION DEP Y TURISMO</t>
  </si>
  <si>
    <t>JEFATURA DE CONTROL VEHICULAR</t>
  </si>
  <si>
    <t>DIRECCION DE SERVICIO LIMPIA</t>
  </si>
  <si>
    <t>DIRECCION DE PARQUES Y JARDINES</t>
  </si>
  <si>
    <t>JEFATURA DEL MERCADO TOMASA ESTEVES</t>
  </si>
  <si>
    <t>DIRECCION DE ALUMBRADO PUBLICO</t>
  </si>
  <si>
    <t>JEFATURA DE MERCADO BARAHONA</t>
  </si>
  <si>
    <t>JEFATURA DE PANTEONES</t>
  </si>
  <si>
    <t>DIRECCION DESARROLLO INSTITUCIONAL</t>
  </si>
  <si>
    <t>Municipio de Salamanca, Guanajuato.
Estado Analítico del Ejercicio del Presupuesto de Egresos
Clasificación Administrativa
Del 1 de Enero AL 30 DE SEPTIEMBRE DEL 2021</t>
  </si>
  <si>
    <t>Gobierno (Federal/Estatal/Municipal) de Municipio de Salamanca, Guanajuato.
Estado Analítico del Ejercicio del Presupuesto de Egresos
Clasificación Administrativa
Del 1 de Enero AL 30 DE SEPTIEMBRE DEL 2021</t>
  </si>
  <si>
    <t>Sector Paraestatal del Gobierno (Federal/Estatal/Municipal) de Municipio de Salamanca, Guanajuato.
Estado Analítico del Ejercicio del Presupuesto de Egresos
Clasificación Administrativa
Del 1 de Enero AL 30 DE SEPTIEMBRE DEL 2021</t>
  </si>
  <si>
    <t>Municipio de Salamanca, Guanajuato.
Estado Análitico del Ejercicio del Presupuesto de Egresos
Clasificación Funcional (Finalidad y Función)
Del 1 de Enero AL 30 DE SEPTIEMBRE DEL 2021</t>
  </si>
  <si>
    <t>CP. HUMBERTO RAZO ARTEAGA</t>
  </si>
  <si>
    <t>TESORERO MUNICIPAL</t>
  </si>
  <si>
    <t>LIC. MARIA BEATRIZ HERNANDEZ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</si>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</sst>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topLeftCell="A36" workbookViewId="0">
      <selection activeCell="F82" sqref="F8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128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369190447.99000001</v>
      </c>
      <c r="D5" s="14">
        <f>SUM(D6:D12)</f>
        <v>3500000</v>
      </c>
      <c r="E5" s="14">
        <f>C5+D5</f>
        <v>372690447.99000001</v>
      </c>
      <c r="F5" s="14">
        <f>SUM(F6:F12)</f>
        <v>216181959.22999999</v>
      </c>
      <c r="G5" s="14">
        <f>SUM(G6:G12)</f>
        <v>216187789.27000001</v>
      </c>
      <c r="H5" s="14">
        <f>E5-F5</f>
        <v>156508488.76000002</v>
      </c>
    </row>
    <row r="6" spans="1:8" x14ac:dyDescent="0.2">
      <c r="A6" s="49">
        <v>1100</v>
      </c>
      <c r="B6" s="11" t="s">
        <v>70</v>
      </c>
      <c r="C6" s="15">
        <v>205475675.59999999</v>
      </c>
      <c r="D6" s="15">
        <v>654733</v>
      </c>
      <c r="E6" s="15">
        <f t="shared" ref="E6:E69" si="0">C6+D6</f>
        <v>206130408.59999999</v>
      </c>
      <c r="F6" s="15">
        <v>129086577.23</v>
      </c>
      <c r="G6" s="15">
        <v>129092370.25</v>
      </c>
      <c r="H6" s="15">
        <f t="shared" ref="H6:H69" si="1">E6-F6</f>
        <v>77043831.36999999</v>
      </c>
    </row>
    <row r="7" spans="1:8" x14ac:dyDescent="0.2">
      <c r="A7" s="49">
        <v>1200</v>
      </c>
      <c r="B7" s="11" t="s">
        <v>71</v>
      </c>
      <c r="C7" s="15">
        <v>4898000</v>
      </c>
      <c r="D7" s="15">
        <v>450000</v>
      </c>
      <c r="E7" s="15">
        <f t="shared" si="0"/>
        <v>5348000</v>
      </c>
      <c r="F7" s="15">
        <v>3532984.03</v>
      </c>
      <c r="G7" s="15">
        <v>3532984.03</v>
      </c>
      <c r="H7" s="15">
        <f t="shared" si="1"/>
        <v>1815015.9700000002</v>
      </c>
    </row>
    <row r="8" spans="1:8" x14ac:dyDescent="0.2">
      <c r="A8" s="49">
        <v>1300</v>
      </c>
      <c r="B8" s="11" t="s">
        <v>72</v>
      </c>
      <c r="C8" s="15">
        <v>40996199.399999999</v>
      </c>
      <c r="D8" s="15">
        <v>4936346.01</v>
      </c>
      <c r="E8" s="15">
        <f t="shared" si="0"/>
        <v>45932545.409999996</v>
      </c>
      <c r="F8" s="15">
        <v>27022489.390000001</v>
      </c>
      <c r="G8" s="15">
        <v>27022526.41</v>
      </c>
      <c r="H8" s="15">
        <f t="shared" si="1"/>
        <v>18910056.019999996</v>
      </c>
    </row>
    <row r="9" spans="1:8" x14ac:dyDescent="0.2">
      <c r="A9" s="49">
        <v>1400</v>
      </c>
      <c r="B9" s="11" t="s">
        <v>35</v>
      </c>
      <c r="C9" s="15">
        <v>79553341.540000007</v>
      </c>
      <c r="D9" s="15">
        <v>0</v>
      </c>
      <c r="E9" s="15">
        <f t="shared" si="0"/>
        <v>79553341.540000007</v>
      </c>
      <c r="F9" s="15">
        <v>40075245.049999997</v>
      </c>
      <c r="G9" s="15">
        <v>40075245.049999997</v>
      </c>
      <c r="H9" s="15">
        <f t="shared" si="1"/>
        <v>39478096.49000001</v>
      </c>
    </row>
    <row r="10" spans="1:8" x14ac:dyDescent="0.2">
      <c r="A10" s="49">
        <v>1500</v>
      </c>
      <c r="B10" s="11" t="s">
        <v>73</v>
      </c>
      <c r="C10" s="15">
        <v>28682231.449999999</v>
      </c>
      <c r="D10" s="15">
        <v>6000267</v>
      </c>
      <c r="E10" s="15">
        <f t="shared" si="0"/>
        <v>34682498.450000003</v>
      </c>
      <c r="F10" s="15">
        <v>16464663.529999999</v>
      </c>
      <c r="G10" s="15">
        <v>16464663.529999999</v>
      </c>
      <c r="H10" s="15">
        <f t="shared" si="1"/>
        <v>18217834.920000002</v>
      </c>
    </row>
    <row r="11" spans="1:8" x14ac:dyDescent="0.2">
      <c r="A11" s="49">
        <v>1600</v>
      </c>
      <c r="B11" s="11" t="s">
        <v>36</v>
      </c>
      <c r="C11" s="15">
        <v>9585000</v>
      </c>
      <c r="D11" s="15">
        <v>-8541346.0099999998</v>
      </c>
      <c r="E11" s="15">
        <f t="shared" si="0"/>
        <v>1043653.9900000002</v>
      </c>
      <c r="F11" s="15">
        <v>0</v>
      </c>
      <c r="G11" s="15">
        <v>0</v>
      </c>
      <c r="H11" s="15">
        <f t="shared" si="1"/>
        <v>1043653.9900000002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66191435.920000002</v>
      </c>
      <c r="D13" s="15">
        <f>SUM(D14:D22)</f>
        <v>6191887.8700000001</v>
      </c>
      <c r="E13" s="15">
        <f t="shared" si="0"/>
        <v>72383323.790000007</v>
      </c>
      <c r="F13" s="15">
        <f>SUM(F14:F22)</f>
        <v>51250136.139999993</v>
      </c>
      <c r="G13" s="15">
        <f>SUM(G14:G22)</f>
        <v>33995654.029999994</v>
      </c>
      <c r="H13" s="15">
        <f t="shared" si="1"/>
        <v>21133187.650000013</v>
      </c>
    </row>
    <row r="14" spans="1:8" x14ac:dyDescent="0.2">
      <c r="A14" s="49">
        <v>2100</v>
      </c>
      <c r="B14" s="11" t="s">
        <v>75</v>
      </c>
      <c r="C14" s="15">
        <v>9401832.5</v>
      </c>
      <c r="D14" s="15">
        <v>-983604.42</v>
      </c>
      <c r="E14" s="15">
        <f t="shared" si="0"/>
        <v>8418228.0800000001</v>
      </c>
      <c r="F14" s="15">
        <v>3318606.8</v>
      </c>
      <c r="G14" s="15">
        <v>2253999.4</v>
      </c>
      <c r="H14" s="15">
        <f t="shared" si="1"/>
        <v>5099621.28</v>
      </c>
    </row>
    <row r="15" spans="1:8" x14ac:dyDescent="0.2">
      <c r="A15" s="49">
        <v>2200</v>
      </c>
      <c r="B15" s="11" t="s">
        <v>76</v>
      </c>
      <c r="C15" s="15">
        <v>2204302.5</v>
      </c>
      <c r="D15" s="15">
        <v>904000</v>
      </c>
      <c r="E15" s="15">
        <f t="shared" si="0"/>
        <v>3108302.5</v>
      </c>
      <c r="F15" s="15">
        <v>2141112.13</v>
      </c>
      <c r="G15" s="15">
        <v>1875018.32</v>
      </c>
      <c r="H15" s="15">
        <f t="shared" si="1"/>
        <v>967190.37000000011</v>
      </c>
    </row>
    <row r="16" spans="1:8" x14ac:dyDescent="0.2">
      <c r="A16" s="49">
        <v>2300</v>
      </c>
      <c r="B16" s="11" t="s">
        <v>77</v>
      </c>
      <c r="C16" s="15">
        <v>53042.5</v>
      </c>
      <c r="D16" s="15">
        <v>3000</v>
      </c>
      <c r="E16" s="15">
        <f t="shared" si="0"/>
        <v>56042.5</v>
      </c>
      <c r="F16" s="15">
        <v>5345.46</v>
      </c>
      <c r="G16" s="15">
        <v>1641.58</v>
      </c>
      <c r="H16" s="15">
        <f t="shared" si="1"/>
        <v>50697.04</v>
      </c>
    </row>
    <row r="17" spans="1:8" x14ac:dyDescent="0.2">
      <c r="A17" s="49">
        <v>2400</v>
      </c>
      <c r="B17" s="11" t="s">
        <v>78</v>
      </c>
      <c r="C17" s="15">
        <v>22459547.420000002</v>
      </c>
      <c r="D17" s="15">
        <v>-4872316.82</v>
      </c>
      <c r="E17" s="15">
        <f t="shared" si="0"/>
        <v>17587230.600000001</v>
      </c>
      <c r="F17" s="15">
        <v>11235462.85</v>
      </c>
      <c r="G17" s="15">
        <v>8678042.0299999993</v>
      </c>
      <c r="H17" s="15">
        <f t="shared" si="1"/>
        <v>6351767.7500000019</v>
      </c>
    </row>
    <row r="18" spans="1:8" x14ac:dyDescent="0.2">
      <c r="A18" s="49">
        <v>2500</v>
      </c>
      <c r="B18" s="11" t="s">
        <v>79</v>
      </c>
      <c r="C18" s="15">
        <v>769319.5</v>
      </c>
      <c r="D18" s="15">
        <v>113298</v>
      </c>
      <c r="E18" s="15">
        <f t="shared" si="0"/>
        <v>882617.5</v>
      </c>
      <c r="F18" s="15">
        <v>277323.36</v>
      </c>
      <c r="G18" s="15">
        <v>220502.79</v>
      </c>
      <c r="H18" s="15">
        <f t="shared" si="1"/>
        <v>605294.14</v>
      </c>
    </row>
    <row r="19" spans="1:8" x14ac:dyDescent="0.2">
      <c r="A19" s="49">
        <v>2600</v>
      </c>
      <c r="B19" s="11" t="s">
        <v>80</v>
      </c>
      <c r="C19" s="15">
        <v>16055444</v>
      </c>
      <c r="D19" s="15">
        <v>8215000</v>
      </c>
      <c r="E19" s="15">
        <f t="shared" si="0"/>
        <v>24270444</v>
      </c>
      <c r="F19" s="15">
        <v>22791126.68</v>
      </c>
      <c r="G19" s="15">
        <v>13769866.83</v>
      </c>
      <c r="H19" s="15">
        <f t="shared" si="1"/>
        <v>1479317.3200000003</v>
      </c>
    </row>
    <row r="20" spans="1:8" x14ac:dyDescent="0.2">
      <c r="A20" s="49">
        <v>2700</v>
      </c>
      <c r="B20" s="11" t="s">
        <v>81</v>
      </c>
      <c r="C20" s="15">
        <v>10287691.5</v>
      </c>
      <c r="D20" s="15">
        <v>1711044.53</v>
      </c>
      <c r="E20" s="15">
        <f t="shared" si="0"/>
        <v>11998736.029999999</v>
      </c>
      <c r="F20" s="15">
        <v>7216096.6200000001</v>
      </c>
      <c r="G20" s="15">
        <v>3928357.34</v>
      </c>
      <c r="H20" s="15">
        <f t="shared" si="1"/>
        <v>4782639.4099999992</v>
      </c>
    </row>
    <row r="21" spans="1:8" x14ac:dyDescent="0.2">
      <c r="A21" s="49">
        <v>2800</v>
      </c>
      <c r="B21" s="11" t="s">
        <v>82</v>
      </c>
      <c r="C21" s="15">
        <v>1000000</v>
      </c>
      <c r="D21" s="15">
        <v>75000</v>
      </c>
      <c r="E21" s="15">
        <f t="shared" si="0"/>
        <v>1075000</v>
      </c>
      <c r="F21" s="15">
        <v>713956.8</v>
      </c>
      <c r="G21" s="15">
        <v>713956.8</v>
      </c>
      <c r="H21" s="15">
        <f t="shared" si="1"/>
        <v>361043.19999999995</v>
      </c>
    </row>
    <row r="22" spans="1:8" x14ac:dyDescent="0.2">
      <c r="A22" s="49">
        <v>2900</v>
      </c>
      <c r="B22" s="11" t="s">
        <v>83</v>
      </c>
      <c r="C22" s="15">
        <v>3960256</v>
      </c>
      <c r="D22" s="15">
        <v>1026466.58</v>
      </c>
      <c r="E22" s="15">
        <f t="shared" si="0"/>
        <v>4986722.58</v>
      </c>
      <c r="F22" s="15">
        <v>3551105.44</v>
      </c>
      <c r="G22" s="15">
        <v>2554268.94</v>
      </c>
      <c r="H22" s="15">
        <f t="shared" si="1"/>
        <v>1435617.1400000001</v>
      </c>
    </row>
    <row r="23" spans="1:8" x14ac:dyDescent="0.2">
      <c r="A23" s="48" t="s">
        <v>63</v>
      </c>
      <c r="B23" s="7"/>
      <c r="C23" s="15">
        <f>SUM(C24:C32)</f>
        <v>147940347.63999999</v>
      </c>
      <c r="D23" s="15">
        <f>SUM(D24:D32)</f>
        <v>59731056.410000004</v>
      </c>
      <c r="E23" s="15">
        <f t="shared" si="0"/>
        <v>207671404.04999998</v>
      </c>
      <c r="F23" s="15">
        <f>SUM(F24:F32)</f>
        <v>119858751.21000001</v>
      </c>
      <c r="G23" s="15">
        <f>SUM(G24:G32)</f>
        <v>93716608.840000018</v>
      </c>
      <c r="H23" s="15">
        <f t="shared" si="1"/>
        <v>87812652.839999974</v>
      </c>
    </row>
    <row r="24" spans="1:8" x14ac:dyDescent="0.2">
      <c r="A24" s="49">
        <v>3100</v>
      </c>
      <c r="B24" s="11" t="s">
        <v>84</v>
      </c>
      <c r="C24" s="15">
        <v>29820610.079999998</v>
      </c>
      <c r="D24" s="15">
        <v>1456744.42</v>
      </c>
      <c r="E24" s="15">
        <f t="shared" si="0"/>
        <v>31277354.5</v>
      </c>
      <c r="F24" s="15">
        <v>10534813.4</v>
      </c>
      <c r="G24" s="15">
        <v>6989346.7400000002</v>
      </c>
      <c r="H24" s="15">
        <f t="shared" si="1"/>
        <v>20742541.100000001</v>
      </c>
    </row>
    <row r="25" spans="1:8" x14ac:dyDescent="0.2">
      <c r="A25" s="49">
        <v>3200</v>
      </c>
      <c r="B25" s="11" t="s">
        <v>85</v>
      </c>
      <c r="C25" s="15">
        <v>36671927.579999998</v>
      </c>
      <c r="D25" s="15">
        <v>12388399.960000001</v>
      </c>
      <c r="E25" s="15">
        <f t="shared" si="0"/>
        <v>49060327.539999999</v>
      </c>
      <c r="F25" s="15">
        <v>32317469.07</v>
      </c>
      <c r="G25" s="15">
        <v>24076707.469999999</v>
      </c>
      <c r="H25" s="15">
        <f t="shared" si="1"/>
        <v>16742858.469999999</v>
      </c>
    </row>
    <row r="26" spans="1:8" x14ac:dyDescent="0.2">
      <c r="A26" s="49">
        <v>3300</v>
      </c>
      <c r="B26" s="11" t="s">
        <v>86</v>
      </c>
      <c r="C26" s="15">
        <v>28419103.16</v>
      </c>
      <c r="D26" s="15">
        <v>37327748.560000002</v>
      </c>
      <c r="E26" s="15">
        <f t="shared" si="0"/>
        <v>65746851.719999999</v>
      </c>
      <c r="F26" s="15">
        <v>37929334.770000003</v>
      </c>
      <c r="G26" s="15">
        <v>34362170.560000002</v>
      </c>
      <c r="H26" s="15">
        <f t="shared" si="1"/>
        <v>27817516.949999996</v>
      </c>
    </row>
    <row r="27" spans="1:8" x14ac:dyDescent="0.2">
      <c r="A27" s="49">
        <v>3400</v>
      </c>
      <c r="B27" s="11" t="s">
        <v>87</v>
      </c>
      <c r="C27" s="15">
        <v>5001900</v>
      </c>
      <c r="D27" s="15">
        <v>-210000</v>
      </c>
      <c r="E27" s="15">
        <f t="shared" si="0"/>
        <v>4791900</v>
      </c>
      <c r="F27" s="15">
        <v>4109833.99</v>
      </c>
      <c r="G27" s="15">
        <v>4109837.97</v>
      </c>
      <c r="H27" s="15">
        <f t="shared" si="1"/>
        <v>682066.00999999978</v>
      </c>
    </row>
    <row r="28" spans="1:8" x14ac:dyDescent="0.2">
      <c r="A28" s="49">
        <v>3500</v>
      </c>
      <c r="B28" s="11" t="s">
        <v>88</v>
      </c>
      <c r="C28" s="15">
        <v>13507300.5</v>
      </c>
      <c r="D28" s="15">
        <v>3650017.94</v>
      </c>
      <c r="E28" s="15">
        <f t="shared" si="0"/>
        <v>17157318.440000001</v>
      </c>
      <c r="F28" s="15">
        <v>12133937.09</v>
      </c>
      <c r="G28" s="15">
        <v>10222026.92</v>
      </c>
      <c r="H28" s="15">
        <f t="shared" si="1"/>
        <v>5023381.3500000015</v>
      </c>
    </row>
    <row r="29" spans="1:8" x14ac:dyDescent="0.2">
      <c r="A29" s="49">
        <v>3600</v>
      </c>
      <c r="B29" s="11" t="s">
        <v>89</v>
      </c>
      <c r="C29" s="15">
        <v>7099915</v>
      </c>
      <c r="D29" s="15">
        <v>2457500</v>
      </c>
      <c r="E29" s="15">
        <f t="shared" si="0"/>
        <v>9557415</v>
      </c>
      <c r="F29" s="15">
        <v>4968132.41</v>
      </c>
      <c r="G29" s="15">
        <v>3806491.25</v>
      </c>
      <c r="H29" s="15">
        <f t="shared" si="1"/>
        <v>4589282.59</v>
      </c>
    </row>
    <row r="30" spans="1:8" x14ac:dyDescent="0.2">
      <c r="A30" s="49">
        <v>3700</v>
      </c>
      <c r="B30" s="11" t="s">
        <v>90</v>
      </c>
      <c r="C30" s="15">
        <v>1469690</v>
      </c>
      <c r="D30" s="15">
        <v>-36454.47</v>
      </c>
      <c r="E30" s="15">
        <f t="shared" si="0"/>
        <v>1433235.53</v>
      </c>
      <c r="F30" s="15">
        <v>209741.63</v>
      </c>
      <c r="G30" s="15">
        <v>209741.63</v>
      </c>
      <c r="H30" s="15">
        <f t="shared" si="1"/>
        <v>1223493.8999999999</v>
      </c>
    </row>
    <row r="31" spans="1:8" x14ac:dyDescent="0.2">
      <c r="A31" s="49">
        <v>3800</v>
      </c>
      <c r="B31" s="11" t="s">
        <v>91</v>
      </c>
      <c r="C31" s="15">
        <v>9008495</v>
      </c>
      <c r="D31" s="15">
        <v>-1117900</v>
      </c>
      <c r="E31" s="15">
        <f t="shared" si="0"/>
        <v>7890595</v>
      </c>
      <c r="F31" s="15">
        <v>2722395.67</v>
      </c>
      <c r="G31" s="15">
        <v>2303684.7599999998</v>
      </c>
      <c r="H31" s="15">
        <f t="shared" si="1"/>
        <v>5168199.33</v>
      </c>
    </row>
    <row r="32" spans="1:8" x14ac:dyDescent="0.2">
      <c r="A32" s="49">
        <v>3900</v>
      </c>
      <c r="B32" s="11" t="s">
        <v>19</v>
      </c>
      <c r="C32" s="15">
        <v>16941406.32</v>
      </c>
      <c r="D32" s="15">
        <v>3815000</v>
      </c>
      <c r="E32" s="15">
        <f t="shared" si="0"/>
        <v>20756406.32</v>
      </c>
      <c r="F32" s="15">
        <v>14933093.18</v>
      </c>
      <c r="G32" s="15">
        <v>7636601.54</v>
      </c>
      <c r="H32" s="15">
        <f t="shared" si="1"/>
        <v>5823313.1400000006</v>
      </c>
    </row>
    <row r="33" spans="1:8" x14ac:dyDescent="0.2">
      <c r="A33" s="48" t="s">
        <v>64</v>
      </c>
      <c r="B33" s="7"/>
      <c r="C33" s="15">
        <f>SUM(C34:C42)</f>
        <v>95692867.760000005</v>
      </c>
      <c r="D33" s="15">
        <f>SUM(D34:D42)</f>
        <v>16807448.489999998</v>
      </c>
      <c r="E33" s="15">
        <f t="shared" si="0"/>
        <v>112500316.25</v>
      </c>
      <c r="F33" s="15">
        <f>SUM(F34:F42)</f>
        <v>86779706.269999996</v>
      </c>
      <c r="G33" s="15">
        <f>SUM(G34:G42)</f>
        <v>69591701.239999995</v>
      </c>
      <c r="H33" s="15">
        <f t="shared" si="1"/>
        <v>25720609.980000004</v>
      </c>
    </row>
    <row r="34" spans="1:8" x14ac:dyDescent="0.2">
      <c r="A34" s="49">
        <v>4100</v>
      </c>
      <c r="B34" s="11" t="s">
        <v>92</v>
      </c>
      <c r="C34" s="15">
        <v>1035000</v>
      </c>
      <c r="D34" s="15">
        <v>889191.9</v>
      </c>
      <c r="E34" s="15">
        <f t="shared" si="0"/>
        <v>1924191.9</v>
      </c>
      <c r="F34" s="15">
        <v>0</v>
      </c>
      <c r="G34" s="15">
        <v>0</v>
      </c>
      <c r="H34" s="15">
        <f t="shared" si="1"/>
        <v>1924191.9</v>
      </c>
    </row>
    <row r="35" spans="1:8" x14ac:dyDescent="0.2">
      <c r="A35" s="49">
        <v>4200</v>
      </c>
      <c r="B35" s="11" t="s">
        <v>93</v>
      </c>
      <c r="C35" s="15">
        <v>60830998.460000001</v>
      </c>
      <c r="D35" s="15">
        <v>-640245.86</v>
      </c>
      <c r="E35" s="15">
        <f t="shared" si="0"/>
        <v>60190752.600000001</v>
      </c>
      <c r="F35" s="15">
        <v>45206466.07</v>
      </c>
      <c r="G35" s="15">
        <v>33371315.829999998</v>
      </c>
      <c r="H35" s="15">
        <f t="shared" si="1"/>
        <v>14984286.530000001</v>
      </c>
    </row>
    <row r="36" spans="1:8" x14ac:dyDescent="0.2">
      <c r="A36" s="49">
        <v>4300</v>
      </c>
      <c r="B36" s="11" t="s">
        <v>94</v>
      </c>
      <c r="C36" s="15">
        <v>3035000</v>
      </c>
      <c r="D36" s="15">
        <v>352424.09</v>
      </c>
      <c r="E36" s="15">
        <f t="shared" si="0"/>
        <v>3387424.09</v>
      </c>
      <c r="F36" s="15">
        <v>2692696.3</v>
      </c>
      <c r="G36" s="15">
        <v>2692696.3</v>
      </c>
      <c r="H36" s="15">
        <f t="shared" si="1"/>
        <v>694727.79</v>
      </c>
    </row>
    <row r="37" spans="1:8" x14ac:dyDescent="0.2">
      <c r="A37" s="49">
        <v>4400</v>
      </c>
      <c r="B37" s="11" t="s">
        <v>95</v>
      </c>
      <c r="C37" s="15">
        <v>30791869.300000001</v>
      </c>
      <c r="D37" s="15">
        <v>16206078.359999999</v>
      </c>
      <c r="E37" s="15">
        <f t="shared" si="0"/>
        <v>46997947.659999996</v>
      </c>
      <c r="F37" s="15">
        <v>38880543.899999999</v>
      </c>
      <c r="G37" s="15">
        <v>33527689.109999999</v>
      </c>
      <c r="H37" s="15">
        <f t="shared" si="1"/>
        <v>8117403.7599999979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18168792</v>
      </c>
      <c r="D43" s="15">
        <f>SUM(D44:D52)</f>
        <v>-1537221.1400000001</v>
      </c>
      <c r="E43" s="15">
        <f t="shared" si="0"/>
        <v>16631570.859999999</v>
      </c>
      <c r="F43" s="15">
        <f>SUM(F44:F52)</f>
        <v>6661896.0700000003</v>
      </c>
      <c r="G43" s="15">
        <f>SUM(G44:G52)</f>
        <v>3822038.9</v>
      </c>
      <c r="H43" s="15">
        <f t="shared" si="1"/>
        <v>9969674.7899999991</v>
      </c>
    </row>
    <row r="44" spans="1:8" x14ac:dyDescent="0.2">
      <c r="A44" s="49">
        <v>5100</v>
      </c>
      <c r="B44" s="11" t="s">
        <v>99</v>
      </c>
      <c r="C44" s="15">
        <v>1650370</v>
      </c>
      <c r="D44" s="15">
        <v>3053714.54</v>
      </c>
      <c r="E44" s="15">
        <f t="shared" si="0"/>
        <v>4704084.54</v>
      </c>
      <c r="F44" s="15">
        <v>1949212.42</v>
      </c>
      <c r="G44" s="15">
        <v>1742359.96</v>
      </c>
      <c r="H44" s="15">
        <f t="shared" si="1"/>
        <v>2754872.12</v>
      </c>
    </row>
    <row r="45" spans="1:8" x14ac:dyDescent="0.2">
      <c r="A45" s="49">
        <v>5200</v>
      </c>
      <c r="B45" s="11" t="s">
        <v>100</v>
      </c>
      <c r="C45" s="15">
        <v>230370</v>
      </c>
      <c r="D45" s="15">
        <v>5500</v>
      </c>
      <c r="E45" s="15">
        <f t="shared" si="0"/>
        <v>235870</v>
      </c>
      <c r="F45" s="15">
        <v>14450</v>
      </c>
      <c r="G45" s="15">
        <v>3950</v>
      </c>
      <c r="H45" s="15">
        <f t="shared" si="1"/>
        <v>221420</v>
      </c>
    </row>
    <row r="46" spans="1:8" x14ac:dyDescent="0.2">
      <c r="A46" s="49">
        <v>5300</v>
      </c>
      <c r="B46" s="11" t="s">
        <v>101</v>
      </c>
      <c r="C46" s="15">
        <v>150000</v>
      </c>
      <c r="D46" s="15">
        <v>0</v>
      </c>
      <c r="E46" s="15">
        <f t="shared" si="0"/>
        <v>150000</v>
      </c>
      <c r="F46" s="15">
        <v>0</v>
      </c>
      <c r="G46" s="15">
        <v>0</v>
      </c>
      <c r="H46" s="15">
        <f t="shared" si="1"/>
        <v>150000</v>
      </c>
    </row>
    <row r="47" spans="1:8" x14ac:dyDescent="0.2">
      <c r="A47" s="49">
        <v>5400</v>
      </c>
      <c r="B47" s="11" t="s">
        <v>102</v>
      </c>
      <c r="C47" s="15">
        <v>10026882</v>
      </c>
      <c r="D47" s="15">
        <v>-5419600</v>
      </c>
      <c r="E47" s="15">
        <f t="shared" si="0"/>
        <v>4607282</v>
      </c>
      <c r="F47" s="15">
        <v>4169700</v>
      </c>
      <c r="G47" s="15">
        <v>1619300</v>
      </c>
      <c r="H47" s="15">
        <f t="shared" si="1"/>
        <v>437582</v>
      </c>
    </row>
    <row r="48" spans="1:8" x14ac:dyDescent="0.2">
      <c r="A48" s="49">
        <v>5500</v>
      </c>
      <c r="B48" s="11" t="s">
        <v>103</v>
      </c>
      <c r="C48" s="15">
        <v>1000000</v>
      </c>
      <c r="D48" s="15">
        <v>-482500</v>
      </c>
      <c r="E48" s="15">
        <f t="shared" si="0"/>
        <v>517500</v>
      </c>
      <c r="F48" s="15">
        <v>0</v>
      </c>
      <c r="G48" s="15">
        <v>0</v>
      </c>
      <c r="H48" s="15">
        <f t="shared" si="1"/>
        <v>517500</v>
      </c>
    </row>
    <row r="49" spans="1:8" x14ac:dyDescent="0.2">
      <c r="A49" s="49">
        <v>5600</v>
      </c>
      <c r="B49" s="11" t="s">
        <v>104</v>
      </c>
      <c r="C49" s="15">
        <v>2990170</v>
      </c>
      <c r="D49" s="15">
        <v>-645285.68000000005</v>
      </c>
      <c r="E49" s="15">
        <f t="shared" si="0"/>
        <v>2344884.3199999998</v>
      </c>
      <c r="F49" s="15">
        <v>197938.71</v>
      </c>
      <c r="G49" s="15">
        <v>125834</v>
      </c>
      <c r="H49" s="15">
        <f t="shared" si="1"/>
        <v>2146945.61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1000000</v>
      </c>
      <c r="D51" s="15">
        <v>2201000</v>
      </c>
      <c r="E51" s="15">
        <f t="shared" si="0"/>
        <v>3201000</v>
      </c>
      <c r="F51" s="15">
        <v>0</v>
      </c>
      <c r="G51" s="15">
        <v>0</v>
      </c>
      <c r="H51" s="15">
        <f t="shared" si="1"/>
        <v>3201000</v>
      </c>
    </row>
    <row r="52" spans="1:8" x14ac:dyDescent="0.2">
      <c r="A52" s="49">
        <v>5900</v>
      </c>
      <c r="B52" s="11" t="s">
        <v>107</v>
      </c>
      <c r="C52" s="15">
        <v>1121000</v>
      </c>
      <c r="D52" s="15">
        <v>-250050</v>
      </c>
      <c r="E52" s="15">
        <f t="shared" si="0"/>
        <v>870950</v>
      </c>
      <c r="F52" s="15">
        <v>330594.94</v>
      </c>
      <c r="G52" s="15">
        <v>330594.94</v>
      </c>
      <c r="H52" s="15">
        <f t="shared" si="1"/>
        <v>540355.06000000006</v>
      </c>
    </row>
    <row r="53" spans="1:8" x14ac:dyDescent="0.2">
      <c r="A53" s="48" t="s">
        <v>66</v>
      </c>
      <c r="B53" s="7"/>
      <c r="C53" s="15">
        <f>SUM(C54:C56)</f>
        <v>71000000</v>
      </c>
      <c r="D53" s="15">
        <f>SUM(D54:D56)</f>
        <v>140887060.22999999</v>
      </c>
      <c r="E53" s="15">
        <f t="shared" si="0"/>
        <v>211887060.22999999</v>
      </c>
      <c r="F53" s="15">
        <f>SUM(F54:F56)</f>
        <v>130240139.16</v>
      </c>
      <c r="G53" s="15">
        <f>SUM(G54:G56)</f>
        <v>129774661.2</v>
      </c>
      <c r="H53" s="15">
        <f t="shared" si="1"/>
        <v>81646921.069999993</v>
      </c>
    </row>
    <row r="54" spans="1:8" x14ac:dyDescent="0.2">
      <c r="A54" s="49">
        <v>6100</v>
      </c>
      <c r="B54" s="11" t="s">
        <v>108</v>
      </c>
      <c r="C54" s="15">
        <v>71000000</v>
      </c>
      <c r="D54" s="15">
        <v>133749482.45999999</v>
      </c>
      <c r="E54" s="15">
        <f t="shared" si="0"/>
        <v>204749482.45999998</v>
      </c>
      <c r="F54" s="15">
        <v>124119920.3</v>
      </c>
      <c r="G54" s="15">
        <v>123654442.34</v>
      </c>
      <c r="H54" s="15">
        <f t="shared" si="1"/>
        <v>80629562.159999982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7137577.7699999996</v>
      </c>
      <c r="E55" s="15">
        <f t="shared" si="0"/>
        <v>7137577.7699999996</v>
      </c>
      <c r="F55" s="15">
        <v>6120218.8600000003</v>
      </c>
      <c r="G55" s="15">
        <v>6120218.8600000003</v>
      </c>
      <c r="H55" s="15">
        <f t="shared" si="1"/>
        <v>1017358.9099999992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9029070.5299999993</v>
      </c>
      <c r="D57" s="15">
        <f>SUM(D58:D64)</f>
        <v>-2656932.48</v>
      </c>
      <c r="E57" s="15">
        <f t="shared" si="0"/>
        <v>6372138.0499999989</v>
      </c>
      <c r="F57" s="15">
        <f>SUM(F58:F64)</f>
        <v>0</v>
      </c>
      <c r="G57" s="15">
        <f>SUM(G58:G64)</f>
        <v>0</v>
      </c>
      <c r="H57" s="15">
        <f t="shared" si="1"/>
        <v>6372138.0499999989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9029070.5299999993</v>
      </c>
      <c r="D64" s="15">
        <v>-2656932.48</v>
      </c>
      <c r="E64" s="15">
        <f t="shared" si="0"/>
        <v>6372138.0499999989</v>
      </c>
      <c r="F64" s="15">
        <v>0</v>
      </c>
      <c r="G64" s="15">
        <v>0</v>
      </c>
      <c r="H64" s="15">
        <f t="shared" si="1"/>
        <v>6372138.0499999989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25600000</v>
      </c>
      <c r="D69" s="15">
        <f>SUM(D70:D76)</f>
        <v>-5400000</v>
      </c>
      <c r="E69" s="15">
        <f t="shared" si="0"/>
        <v>20200000</v>
      </c>
      <c r="F69" s="15">
        <f>SUM(F70:F76)</f>
        <v>6503249.1600000001</v>
      </c>
      <c r="G69" s="15">
        <f>SUM(G70:G76)</f>
        <v>6503249.1600000001</v>
      </c>
      <c r="H69" s="15">
        <f t="shared" si="1"/>
        <v>13696750.84</v>
      </c>
    </row>
    <row r="70" spans="1:8" x14ac:dyDescent="0.2">
      <c r="A70" s="49">
        <v>9100</v>
      </c>
      <c r="B70" s="11" t="s">
        <v>118</v>
      </c>
      <c r="C70" s="15">
        <v>13700000</v>
      </c>
      <c r="D70" s="15">
        <v>-4100000</v>
      </c>
      <c r="E70" s="15">
        <f t="shared" ref="E70:E76" si="2">C70+D70</f>
        <v>9600000</v>
      </c>
      <c r="F70" s="15">
        <v>2683568.12</v>
      </c>
      <c r="G70" s="15">
        <v>2683568.12</v>
      </c>
      <c r="H70" s="15">
        <f t="shared" ref="H70:H76" si="3">E70-F70</f>
        <v>6916431.8799999999</v>
      </c>
    </row>
    <row r="71" spans="1:8" x14ac:dyDescent="0.2">
      <c r="A71" s="49">
        <v>9200</v>
      </c>
      <c r="B71" s="11" t="s">
        <v>119</v>
      </c>
      <c r="C71" s="15">
        <v>11900000</v>
      </c>
      <c r="D71" s="15">
        <v>-1300000</v>
      </c>
      <c r="E71" s="15">
        <f t="shared" si="2"/>
        <v>10600000</v>
      </c>
      <c r="F71" s="15">
        <v>3819681.04</v>
      </c>
      <c r="G71" s="15">
        <v>3819681.04</v>
      </c>
      <c r="H71" s="15">
        <f t="shared" si="3"/>
        <v>6780318.96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802812961.83999991</v>
      </c>
      <c r="D77" s="17">
        <f t="shared" si="4"/>
        <v>217523299.38</v>
      </c>
      <c r="E77" s="17">
        <f t="shared" si="4"/>
        <v>1020336261.22</v>
      </c>
      <c r="F77" s="17">
        <f t="shared" si="4"/>
        <v>617475837.23999989</v>
      </c>
      <c r="G77" s="17">
        <f t="shared" si="4"/>
        <v>553591702.63999999</v>
      </c>
      <c r="H77" s="17">
        <f t="shared" si="4"/>
        <v>402860423.98000002</v>
      </c>
    </row>
    <row r="85" spans="2:6" x14ac:dyDescent="0.2">
      <c r="B85" s="32"/>
      <c r="D85" s="68"/>
      <c r="E85" s="68"/>
      <c r="F85" s="68"/>
    </row>
    <row r="86" spans="2:6" ht="12" x14ac:dyDescent="0.2">
      <c r="B86" s="54" t="s">
        <v>183</v>
      </c>
      <c r="D86" s="67" t="s">
        <v>185</v>
      </c>
      <c r="E86" s="67"/>
      <c r="F86" s="67"/>
    </row>
    <row r="87" spans="2:6" ht="12" x14ac:dyDescent="0.2">
      <c r="B87" s="54" t="s">
        <v>184</v>
      </c>
      <c r="D87" s="66" t="s">
        <v>186</v>
      </c>
      <c r="E87" s="66"/>
      <c r="F87" s="66"/>
    </row>
  </sheetData>
  <sheetProtection formatCells="0" formatColumns="0" formatRows="0" autoFilter="0"/>
  <mergeCells count="7">
    <mergeCell ref="D86:F86"/>
    <mergeCell ref="D87:F87"/>
    <mergeCell ref="A1:H1"/>
    <mergeCell ref="C2:G2"/>
    <mergeCell ref="H2:H3"/>
    <mergeCell ref="A2:B4"/>
    <mergeCell ref="D85:F8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zoomScaleNormal="100" workbookViewId="0">
      <selection activeCell="K28" sqref="K2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129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695009169.84000003</v>
      </c>
      <c r="D6" s="50">
        <v>82484268.390000001</v>
      </c>
      <c r="E6" s="50">
        <f>C6+D6</f>
        <v>777493438.23000002</v>
      </c>
      <c r="F6" s="50">
        <v>477890233.88999999</v>
      </c>
      <c r="G6" s="50">
        <v>417311434.42000002</v>
      </c>
      <c r="H6" s="50">
        <f>E6-F6</f>
        <v>299603204.34000003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94103792</v>
      </c>
      <c r="D8" s="50">
        <v>139139030.99000001</v>
      </c>
      <c r="E8" s="50">
        <f>C8+D8</f>
        <v>233242822.99000001</v>
      </c>
      <c r="F8" s="50">
        <v>136902035.22999999</v>
      </c>
      <c r="G8" s="50">
        <v>133596700.09999999</v>
      </c>
      <c r="H8" s="50">
        <f>E8-F8</f>
        <v>96340787.76000002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13700000</v>
      </c>
      <c r="D10" s="50">
        <v>-4100000</v>
      </c>
      <c r="E10" s="50">
        <f>C10+D10</f>
        <v>9600000</v>
      </c>
      <c r="F10" s="50">
        <v>2683568.12</v>
      </c>
      <c r="G10" s="50">
        <v>2683568.12</v>
      </c>
      <c r="H10" s="50">
        <f>E10-F10</f>
        <v>6916431.8799999999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802812961.84000003</v>
      </c>
      <c r="D16" s="17">
        <f>SUM(D6+D8+D10+D12+D14)</f>
        <v>217523299.38</v>
      </c>
      <c r="E16" s="17">
        <f>SUM(E6+E8+E10+E12+E14)</f>
        <v>1020336261.22</v>
      </c>
      <c r="F16" s="17">
        <f t="shared" ref="F16:H16" si="0">SUM(F6+F8+F10+F12+F14)</f>
        <v>617475837.24000001</v>
      </c>
      <c r="G16" s="17">
        <f t="shared" si="0"/>
        <v>553591702.63999999</v>
      </c>
      <c r="H16" s="17">
        <f t="shared" si="0"/>
        <v>402860423.98000002</v>
      </c>
    </row>
    <row r="26" spans="2:7" x14ac:dyDescent="0.2">
      <c r="B26" s="32"/>
      <c r="C26" s="32"/>
      <c r="E26" s="71"/>
      <c r="F26" s="71"/>
      <c r="G26" s="71"/>
    </row>
    <row r="27" spans="2:7" ht="12" x14ac:dyDescent="0.2">
      <c r="B27" s="69" t="s">
        <v>183</v>
      </c>
      <c r="C27" s="69"/>
      <c r="E27" s="70" t="s">
        <v>185</v>
      </c>
      <c r="F27" s="70"/>
      <c r="G27" s="70"/>
    </row>
    <row r="28" spans="2:7" ht="12" x14ac:dyDescent="0.2">
      <c r="B28" s="70" t="s">
        <v>184</v>
      </c>
      <c r="C28" s="70"/>
      <c r="E28" s="70" t="s">
        <v>186</v>
      </c>
      <c r="F28" s="70"/>
      <c r="G28" s="70"/>
    </row>
  </sheetData>
  <sheetProtection formatCells="0" formatColumns="0" formatRows="0" autoFilter="0"/>
  <mergeCells count="9">
    <mergeCell ref="B28:C28"/>
    <mergeCell ref="E26:G26"/>
    <mergeCell ref="E27:G27"/>
    <mergeCell ref="E28:G28"/>
    <mergeCell ref="A1:H1"/>
    <mergeCell ref="C2:G2"/>
    <mergeCell ref="H2:H3"/>
    <mergeCell ref="A2:B4"/>
    <mergeCell ref="B27:C2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tabSelected="1" topLeftCell="A68" workbookViewId="0">
      <selection activeCell="A102" sqref="A102:XFD10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179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5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45152598.460000001</v>
      </c>
      <c r="D7" s="15">
        <v>-440245.86</v>
      </c>
      <c r="E7" s="15">
        <f>C7+D7</f>
        <v>44712352.600000001</v>
      </c>
      <c r="F7" s="15">
        <v>37759716.07</v>
      </c>
      <c r="G7" s="15">
        <v>25924565.829999998</v>
      </c>
      <c r="H7" s="15">
        <f>E7-F7</f>
        <v>6952636.5300000012</v>
      </c>
    </row>
    <row r="8" spans="1:8" x14ac:dyDescent="0.2">
      <c r="A8" s="4" t="s">
        <v>131</v>
      </c>
      <c r="B8" s="22"/>
      <c r="C8" s="15">
        <v>4820900</v>
      </c>
      <c r="D8" s="15">
        <v>0</v>
      </c>
      <c r="E8" s="15">
        <f t="shared" ref="E8:E13" si="0">C8+D8</f>
        <v>4820900</v>
      </c>
      <c r="F8" s="15">
        <v>3618000</v>
      </c>
      <c r="G8" s="15">
        <v>3618000</v>
      </c>
      <c r="H8" s="15">
        <f t="shared" ref="H8:H13" si="1">E8-F8</f>
        <v>1202900</v>
      </c>
    </row>
    <row r="9" spans="1:8" x14ac:dyDescent="0.2">
      <c r="A9" s="4" t="s">
        <v>132</v>
      </c>
      <c r="B9" s="22"/>
      <c r="C9" s="15">
        <v>6000000</v>
      </c>
      <c r="D9" s="15">
        <v>0</v>
      </c>
      <c r="E9" s="15">
        <f t="shared" si="0"/>
        <v>6000000</v>
      </c>
      <c r="F9" s="15">
        <v>0</v>
      </c>
      <c r="G9" s="15">
        <v>0</v>
      </c>
      <c r="H9" s="15">
        <f t="shared" si="1"/>
        <v>6000000</v>
      </c>
    </row>
    <row r="10" spans="1:8" x14ac:dyDescent="0.2">
      <c r="A10" s="4" t="s">
        <v>133</v>
      </c>
      <c r="B10" s="22"/>
      <c r="C10" s="15">
        <v>4657500</v>
      </c>
      <c r="D10" s="15">
        <v>0</v>
      </c>
      <c r="E10" s="15">
        <f t="shared" si="0"/>
        <v>4657500</v>
      </c>
      <c r="F10" s="15">
        <v>3828750</v>
      </c>
      <c r="G10" s="15">
        <v>3828750</v>
      </c>
      <c r="H10" s="15">
        <f t="shared" si="1"/>
        <v>828750</v>
      </c>
    </row>
    <row r="11" spans="1:8" x14ac:dyDescent="0.2">
      <c r="A11" s="4" t="s">
        <v>134</v>
      </c>
      <c r="B11" s="22"/>
      <c r="C11" s="15">
        <v>15344625.82</v>
      </c>
      <c r="D11" s="15">
        <v>-78082.05</v>
      </c>
      <c r="E11" s="15">
        <f t="shared" si="0"/>
        <v>15266543.77</v>
      </c>
      <c r="F11" s="15">
        <v>9549916.5</v>
      </c>
      <c r="G11" s="15">
        <v>9426263.7899999991</v>
      </c>
      <c r="H11" s="15">
        <f t="shared" si="1"/>
        <v>5716627.2699999996</v>
      </c>
    </row>
    <row r="12" spans="1:8" x14ac:dyDescent="0.2">
      <c r="A12" s="4" t="s">
        <v>135</v>
      </c>
      <c r="B12" s="22"/>
      <c r="C12" s="15">
        <v>23407652.289999999</v>
      </c>
      <c r="D12" s="15">
        <v>1003959.4</v>
      </c>
      <c r="E12" s="15">
        <f t="shared" si="0"/>
        <v>24411611.689999998</v>
      </c>
      <c r="F12" s="15">
        <v>13244524.529999999</v>
      </c>
      <c r="G12" s="15">
        <v>12659384.710000001</v>
      </c>
      <c r="H12" s="15">
        <f t="shared" si="1"/>
        <v>11167087.159999998</v>
      </c>
    </row>
    <row r="13" spans="1:8" x14ac:dyDescent="0.2">
      <c r="A13" s="4" t="s">
        <v>136</v>
      </c>
      <c r="B13" s="22"/>
      <c r="C13" s="15">
        <v>6341343.29</v>
      </c>
      <c r="D13" s="15">
        <v>675044.81</v>
      </c>
      <c r="E13" s="15">
        <f t="shared" si="0"/>
        <v>7016388.0999999996</v>
      </c>
      <c r="F13" s="15">
        <v>4477216.66</v>
      </c>
      <c r="G13" s="15">
        <v>3841428.45</v>
      </c>
      <c r="H13" s="15">
        <f t="shared" si="1"/>
        <v>2539171.4399999995</v>
      </c>
    </row>
    <row r="14" spans="1:8" x14ac:dyDescent="0.2">
      <c r="A14" s="4" t="s">
        <v>137</v>
      </c>
      <c r="B14" s="22"/>
      <c r="C14" s="15">
        <v>970723.56</v>
      </c>
      <c r="D14" s="15">
        <v>-19000</v>
      </c>
      <c r="E14" s="15">
        <f t="shared" ref="E14" si="2">C14+D14</f>
        <v>951723.56</v>
      </c>
      <c r="F14" s="15">
        <v>578910.23</v>
      </c>
      <c r="G14" s="15">
        <v>575407.03</v>
      </c>
      <c r="H14" s="15">
        <f t="shared" ref="H14" si="3">E14-F14</f>
        <v>372813.33000000007</v>
      </c>
    </row>
    <row r="15" spans="1:8" x14ac:dyDescent="0.2">
      <c r="A15" s="4" t="s">
        <v>138</v>
      </c>
      <c r="B15" s="22"/>
      <c r="C15" s="15">
        <v>1478812.06</v>
      </c>
      <c r="D15" s="15">
        <v>-131463.6</v>
      </c>
      <c r="E15" s="15">
        <f t="shared" ref="E15" si="4">C15+D15</f>
        <v>1347348.46</v>
      </c>
      <c r="F15" s="15">
        <v>766874.4</v>
      </c>
      <c r="G15" s="15">
        <v>749939.19999999995</v>
      </c>
      <c r="H15" s="15">
        <f t="shared" ref="H15" si="5">E15-F15</f>
        <v>580474.05999999994</v>
      </c>
    </row>
    <row r="16" spans="1:8" x14ac:dyDescent="0.2">
      <c r="A16" s="4" t="s">
        <v>139</v>
      </c>
      <c r="B16" s="22"/>
      <c r="C16" s="15">
        <v>537809.75</v>
      </c>
      <c r="D16" s="15">
        <v>2006.55</v>
      </c>
      <c r="E16" s="15">
        <f t="shared" ref="E16" si="6">C16+D16</f>
        <v>539816.30000000005</v>
      </c>
      <c r="F16" s="15">
        <v>337862.83</v>
      </c>
      <c r="G16" s="15">
        <v>337538.03</v>
      </c>
      <c r="H16" s="15">
        <f t="shared" ref="H16" si="7">E16-F16</f>
        <v>201953.47000000003</v>
      </c>
    </row>
    <row r="17" spans="1:8" x14ac:dyDescent="0.2">
      <c r="A17" s="4" t="s">
        <v>140</v>
      </c>
      <c r="B17" s="22"/>
      <c r="C17" s="15">
        <v>1455595.47</v>
      </c>
      <c r="D17" s="15">
        <v>0</v>
      </c>
      <c r="E17" s="15">
        <f t="shared" ref="E17" si="8">C17+D17</f>
        <v>1455595.47</v>
      </c>
      <c r="F17" s="15">
        <v>939109.8</v>
      </c>
      <c r="G17" s="15">
        <v>939109.8</v>
      </c>
      <c r="H17" s="15">
        <f t="shared" ref="H17" si="9">E17-F17</f>
        <v>516485.66999999993</v>
      </c>
    </row>
    <row r="18" spans="1:8" x14ac:dyDescent="0.2">
      <c r="A18" s="4" t="s">
        <v>141</v>
      </c>
      <c r="B18" s="22"/>
      <c r="C18" s="15">
        <v>12450895.51</v>
      </c>
      <c r="D18" s="15">
        <v>9991976.1300000008</v>
      </c>
      <c r="E18" s="15">
        <f t="shared" ref="E18" si="10">C18+D18</f>
        <v>22442871.640000001</v>
      </c>
      <c r="F18" s="15">
        <v>14705774.630000001</v>
      </c>
      <c r="G18" s="15">
        <v>11248354.060000001</v>
      </c>
      <c r="H18" s="15">
        <f t="shared" ref="H18" si="11">E18-F18</f>
        <v>7737097.0099999998</v>
      </c>
    </row>
    <row r="19" spans="1:8" x14ac:dyDescent="0.2">
      <c r="A19" s="4" t="s">
        <v>142</v>
      </c>
      <c r="B19" s="22"/>
      <c r="C19" s="15">
        <v>90360669.629999995</v>
      </c>
      <c r="D19" s="15">
        <v>18353391.829999998</v>
      </c>
      <c r="E19" s="15">
        <f t="shared" ref="E19" si="12">C19+D19</f>
        <v>108714061.45999999</v>
      </c>
      <c r="F19" s="15">
        <v>59135509.600000001</v>
      </c>
      <c r="G19" s="15">
        <v>57175111.359999999</v>
      </c>
      <c r="H19" s="15">
        <f t="shared" ref="H19" si="13">E19-F19</f>
        <v>49578551.859999992</v>
      </c>
    </row>
    <row r="20" spans="1:8" x14ac:dyDescent="0.2">
      <c r="A20" s="4" t="s">
        <v>143</v>
      </c>
      <c r="B20" s="22"/>
      <c r="C20" s="15">
        <v>4245132.62</v>
      </c>
      <c r="D20" s="15">
        <v>10000</v>
      </c>
      <c r="E20" s="15">
        <f t="shared" ref="E20" si="14">C20+D20</f>
        <v>4255132.62</v>
      </c>
      <c r="F20" s="15">
        <v>2489564.7599999998</v>
      </c>
      <c r="G20" s="15">
        <v>2456337.9300000002</v>
      </c>
      <c r="H20" s="15">
        <f t="shared" ref="H20" si="15">E20-F20</f>
        <v>1765567.8600000003</v>
      </c>
    </row>
    <row r="21" spans="1:8" x14ac:dyDescent="0.2">
      <c r="A21" s="4" t="s">
        <v>144</v>
      </c>
      <c r="B21" s="22"/>
      <c r="C21" s="15">
        <v>11191581.42</v>
      </c>
      <c r="D21" s="15">
        <v>-127684.74</v>
      </c>
      <c r="E21" s="15">
        <f t="shared" ref="E21" si="16">C21+D21</f>
        <v>11063896.68</v>
      </c>
      <c r="F21" s="15">
        <v>6161697.3799999999</v>
      </c>
      <c r="G21" s="15">
        <v>5027040.3600000003</v>
      </c>
      <c r="H21" s="15">
        <f t="shared" ref="H21" si="17">E21-F21</f>
        <v>4902199.3</v>
      </c>
    </row>
    <row r="22" spans="1:8" x14ac:dyDescent="0.2">
      <c r="A22" s="4" t="s">
        <v>145</v>
      </c>
      <c r="B22" s="22"/>
      <c r="C22" s="15">
        <v>9361010.5399999991</v>
      </c>
      <c r="D22" s="15">
        <v>-1681076.41</v>
      </c>
      <c r="E22" s="15">
        <f t="shared" ref="E22" si="18">C22+D22</f>
        <v>7679934.129999999</v>
      </c>
      <c r="F22" s="15">
        <v>4743467.6100000003</v>
      </c>
      <c r="G22" s="15">
        <v>4706247.13</v>
      </c>
      <c r="H22" s="15">
        <f t="shared" ref="H22" si="19">E22-F22</f>
        <v>2936466.5199999986</v>
      </c>
    </row>
    <row r="23" spans="1:8" x14ac:dyDescent="0.2">
      <c r="A23" s="4" t="s">
        <v>146</v>
      </c>
      <c r="B23" s="22"/>
      <c r="C23" s="15">
        <v>40346403</v>
      </c>
      <c r="D23" s="15">
        <v>2637000</v>
      </c>
      <c r="E23" s="15">
        <f t="shared" ref="E23" si="20">C23+D23</f>
        <v>42983403</v>
      </c>
      <c r="F23" s="15">
        <v>25066301.760000002</v>
      </c>
      <c r="G23" s="15">
        <v>24363992.309999999</v>
      </c>
      <c r="H23" s="15">
        <f t="shared" ref="H23" si="21">E23-F23</f>
        <v>17917101.239999998</v>
      </c>
    </row>
    <row r="24" spans="1:8" x14ac:dyDescent="0.2">
      <c r="A24" s="4" t="s">
        <v>147</v>
      </c>
      <c r="B24" s="22"/>
      <c r="C24" s="15">
        <v>3744191.12</v>
      </c>
      <c r="D24" s="15">
        <v>4392006.55</v>
      </c>
      <c r="E24" s="15">
        <f t="shared" ref="E24" si="22">C24+D24</f>
        <v>8136197.6699999999</v>
      </c>
      <c r="F24" s="15">
        <v>5647671.0300000003</v>
      </c>
      <c r="G24" s="15">
        <v>5306365.71</v>
      </c>
      <c r="H24" s="15">
        <f t="shared" ref="H24" si="23">E24-F24</f>
        <v>2488526.6399999997</v>
      </c>
    </row>
    <row r="25" spans="1:8" x14ac:dyDescent="0.2">
      <c r="A25" s="4" t="s">
        <v>148</v>
      </c>
      <c r="B25" s="22"/>
      <c r="C25" s="15">
        <v>85668557.329999998</v>
      </c>
      <c r="D25" s="15">
        <v>-5625463.5199999996</v>
      </c>
      <c r="E25" s="15">
        <f t="shared" ref="E25" si="24">C25+D25</f>
        <v>80043093.810000002</v>
      </c>
      <c r="F25" s="15">
        <v>34390473.25</v>
      </c>
      <c r="G25" s="15">
        <v>25031052.609999999</v>
      </c>
      <c r="H25" s="15">
        <f t="shared" ref="H25" si="25">E25-F25</f>
        <v>45652620.560000002</v>
      </c>
    </row>
    <row r="26" spans="1:8" x14ac:dyDescent="0.2">
      <c r="A26" s="4" t="s">
        <v>149</v>
      </c>
      <c r="B26" s="22"/>
      <c r="C26" s="15">
        <v>4464076.1100000003</v>
      </c>
      <c r="D26" s="15">
        <v>6910.48</v>
      </c>
      <c r="E26" s="15">
        <f t="shared" ref="E26" si="26">C26+D26</f>
        <v>4470986.5900000008</v>
      </c>
      <c r="F26" s="15">
        <v>2726399.28</v>
      </c>
      <c r="G26" s="15">
        <v>2709494.25</v>
      </c>
      <c r="H26" s="15">
        <f t="shared" ref="H26" si="27">E26-F26</f>
        <v>1744587.310000001</v>
      </c>
    </row>
    <row r="27" spans="1:8" x14ac:dyDescent="0.2">
      <c r="A27" s="4" t="s">
        <v>150</v>
      </c>
      <c r="B27" s="22"/>
      <c r="C27" s="15">
        <v>37944504.93</v>
      </c>
      <c r="D27" s="15">
        <v>1989893.99</v>
      </c>
      <c r="E27" s="15">
        <f t="shared" ref="E27" si="28">C27+D27</f>
        <v>39934398.920000002</v>
      </c>
      <c r="F27" s="15">
        <v>33412087.699999999</v>
      </c>
      <c r="G27" s="15">
        <v>29990828.079999998</v>
      </c>
      <c r="H27" s="15">
        <f t="shared" ref="H27" si="29">E27-F27</f>
        <v>6522311.2200000025</v>
      </c>
    </row>
    <row r="28" spans="1:8" x14ac:dyDescent="0.2">
      <c r="A28" s="4" t="s">
        <v>151</v>
      </c>
      <c r="B28" s="22"/>
      <c r="C28" s="15">
        <v>827157.47</v>
      </c>
      <c r="D28" s="15">
        <v>-73586.210000000006</v>
      </c>
      <c r="E28" s="15">
        <f t="shared" ref="E28" si="30">C28+D28</f>
        <v>753571.26</v>
      </c>
      <c r="F28" s="15">
        <v>460905.67</v>
      </c>
      <c r="G28" s="15">
        <v>435727.95</v>
      </c>
      <c r="H28" s="15">
        <f t="shared" ref="H28" si="31">E28-F28</f>
        <v>292665.59000000003</v>
      </c>
    </row>
    <row r="29" spans="1:8" x14ac:dyDescent="0.2">
      <c r="A29" s="4" t="s">
        <v>152</v>
      </c>
      <c r="B29" s="22"/>
      <c r="C29" s="15">
        <v>2663747.04</v>
      </c>
      <c r="D29" s="15">
        <v>70389.91</v>
      </c>
      <c r="E29" s="15">
        <f t="shared" ref="E29" si="32">C29+D29</f>
        <v>2734136.95</v>
      </c>
      <c r="F29" s="15">
        <v>1516894.34</v>
      </c>
      <c r="G29" s="15">
        <v>1506686.55</v>
      </c>
      <c r="H29" s="15">
        <f t="shared" ref="H29" si="33">E29-F29</f>
        <v>1217242.6100000001</v>
      </c>
    </row>
    <row r="30" spans="1:8" x14ac:dyDescent="0.2">
      <c r="A30" s="4" t="s">
        <v>153</v>
      </c>
      <c r="B30" s="22"/>
      <c r="C30" s="15">
        <v>1100980.8</v>
      </c>
      <c r="D30" s="15">
        <v>-38654.39</v>
      </c>
      <c r="E30" s="15">
        <f t="shared" ref="E30" si="34">C30+D30</f>
        <v>1062326.4100000001</v>
      </c>
      <c r="F30" s="15">
        <v>561008.89</v>
      </c>
      <c r="G30" s="15">
        <v>534815.35</v>
      </c>
      <c r="H30" s="15">
        <f t="shared" ref="H30" si="35">E30-F30</f>
        <v>501317.52000000014</v>
      </c>
    </row>
    <row r="31" spans="1:8" x14ac:dyDescent="0.2">
      <c r="A31" s="4" t="s">
        <v>154</v>
      </c>
      <c r="B31" s="22"/>
      <c r="C31" s="15">
        <v>101429033.83</v>
      </c>
      <c r="D31" s="15">
        <v>158169095.47999999</v>
      </c>
      <c r="E31" s="15">
        <f t="shared" ref="E31" si="36">C31+D31</f>
        <v>259598129.31</v>
      </c>
      <c r="F31" s="15">
        <v>157296637.30000001</v>
      </c>
      <c r="G31" s="15">
        <v>154580668.65000001</v>
      </c>
      <c r="H31" s="15">
        <f t="shared" ref="H31" si="37">E31-F31</f>
        <v>102301492.00999999</v>
      </c>
    </row>
    <row r="32" spans="1:8" x14ac:dyDescent="0.2">
      <c r="A32" s="4" t="s">
        <v>155</v>
      </c>
      <c r="B32" s="22"/>
      <c r="C32" s="15">
        <v>15517727.27</v>
      </c>
      <c r="D32" s="15">
        <v>-20308.189999999999</v>
      </c>
      <c r="E32" s="15">
        <f t="shared" ref="E32" si="38">C32+D32</f>
        <v>15497419.08</v>
      </c>
      <c r="F32" s="15">
        <v>9750245.5899999999</v>
      </c>
      <c r="G32" s="15">
        <v>9698071.3599999994</v>
      </c>
      <c r="H32" s="15">
        <f t="shared" ref="H32" si="39">E32-F32</f>
        <v>5747173.4900000002</v>
      </c>
    </row>
    <row r="33" spans="1:8" x14ac:dyDescent="0.2">
      <c r="A33" s="4" t="s">
        <v>156</v>
      </c>
      <c r="B33" s="22"/>
      <c r="C33" s="15">
        <v>2314461.11</v>
      </c>
      <c r="D33" s="15">
        <v>20870.29</v>
      </c>
      <c r="E33" s="15">
        <f t="shared" ref="E33" si="40">C33+D33</f>
        <v>2335331.4</v>
      </c>
      <c r="F33" s="15">
        <v>1397278.81</v>
      </c>
      <c r="G33" s="15">
        <v>1384842.81</v>
      </c>
      <c r="H33" s="15">
        <f t="shared" ref="H33" si="41">E33-F33</f>
        <v>938052.58999999985</v>
      </c>
    </row>
    <row r="34" spans="1:8" x14ac:dyDescent="0.2">
      <c r="A34" s="4" t="s">
        <v>157</v>
      </c>
      <c r="B34" s="22"/>
      <c r="C34" s="15">
        <v>10691347.550000001</v>
      </c>
      <c r="D34" s="15">
        <v>223157.27</v>
      </c>
      <c r="E34" s="15">
        <f t="shared" ref="E34" si="42">C34+D34</f>
        <v>10914504.82</v>
      </c>
      <c r="F34" s="15">
        <v>7556340.3200000003</v>
      </c>
      <c r="G34" s="15">
        <v>7029363.7000000002</v>
      </c>
      <c r="H34" s="15">
        <f t="shared" ref="H34" si="43">E34-F34</f>
        <v>3358164.5</v>
      </c>
    </row>
    <row r="35" spans="1:8" x14ac:dyDescent="0.2">
      <c r="A35" s="4" t="s">
        <v>158</v>
      </c>
      <c r="B35" s="22"/>
      <c r="C35" s="15">
        <v>3695653.41</v>
      </c>
      <c r="D35" s="15">
        <v>0</v>
      </c>
      <c r="E35" s="15">
        <f t="shared" ref="E35" si="44">C35+D35</f>
        <v>3695653.41</v>
      </c>
      <c r="F35" s="15">
        <v>1273324.8</v>
      </c>
      <c r="G35" s="15">
        <v>1269067.1599999999</v>
      </c>
      <c r="H35" s="15">
        <f t="shared" ref="H35" si="45">E35-F35</f>
        <v>2422328.6100000003</v>
      </c>
    </row>
    <row r="36" spans="1:8" x14ac:dyDescent="0.2">
      <c r="A36" s="4" t="s">
        <v>159</v>
      </c>
      <c r="B36" s="22"/>
      <c r="C36" s="15">
        <v>16877372.699999999</v>
      </c>
      <c r="D36" s="15">
        <v>-23625.88</v>
      </c>
      <c r="E36" s="15">
        <f t="shared" ref="E36" si="46">C36+D36</f>
        <v>16853746.82</v>
      </c>
      <c r="F36" s="15">
        <v>10440048.51</v>
      </c>
      <c r="G36" s="15">
        <v>9411100.3100000005</v>
      </c>
      <c r="H36" s="15">
        <f t="shared" ref="H36" si="47">E36-F36</f>
        <v>6413698.3100000005</v>
      </c>
    </row>
    <row r="37" spans="1:8" x14ac:dyDescent="0.2">
      <c r="A37" s="4" t="s">
        <v>160</v>
      </c>
      <c r="B37" s="22"/>
      <c r="C37" s="15">
        <v>3304765.39</v>
      </c>
      <c r="D37" s="15">
        <v>-86577.02</v>
      </c>
      <c r="E37" s="15">
        <f t="shared" ref="E37" si="48">C37+D37</f>
        <v>3218188.37</v>
      </c>
      <c r="F37" s="15">
        <v>1898300.14</v>
      </c>
      <c r="G37" s="15">
        <v>1879589.8</v>
      </c>
      <c r="H37" s="15">
        <f t="shared" ref="H37" si="49">E37-F37</f>
        <v>1319888.2300000002</v>
      </c>
    </row>
    <row r="38" spans="1:8" x14ac:dyDescent="0.2">
      <c r="A38" s="4" t="s">
        <v>161</v>
      </c>
      <c r="B38" s="22"/>
      <c r="C38" s="15">
        <v>3420654.02</v>
      </c>
      <c r="D38" s="15">
        <v>-531173.11</v>
      </c>
      <c r="E38" s="15">
        <f t="shared" ref="E38" si="50">C38+D38</f>
        <v>2889480.91</v>
      </c>
      <c r="F38" s="15">
        <v>1509062.45</v>
      </c>
      <c r="G38" s="15">
        <v>1466654.81</v>
      </c>
      <c r="H38" s="15">
        <f t="shared" ref="H38" si="51">E38-F38</f>
        <v>1380418.4600000002</v>
      </c>
    </row>
    <row r="39" spans="1:8" x14ac:dyDescent="0.2">
      <c r="A39" s="4" t="s">
        <v>162</v>
      </c>
      <c r="B39" s="22"/>
      <c r="C39" s="15">
        <v>17908109.98</v>
      </c>
      <c r="D39" s="15">
        <v>-3731220.94</v>
      </c>
      <c r="E39" s="15">
        <f t="shared" ref="E39" si="52">C39+D39</f>
        <v>14176889.040000001</v>
      </c>
      <c r="F39" s="15">
        <v>7247127.54</v>
      </c>
      <c r="G39" s="15">
        <v>7082795.2999999998</v>
      </c>
      <c r="H39" s="15">
        <f t="shared" ref="H39" si="53">E39-F39</f>
        <v>6929761.5000000009</v>
      </c>
    </row>
    <row r="40" spans="1:8" x14ac:dyDescent="0.2">
      <c r="A40" s="4" t="s">
        <v>163</v>
      </c>
      <c r="B40" s="22"/>
      <c r="C40" s="15">
        <v>33907918.68</v>
      </c>
      <c r="D40" s="15">
        <v>10160093.32</v>
      </c>
      <c r="E40" s="15">
        <f t="shared" ref="E40" si="54">C40+D40</f>
        <v>44068012</v>
      </c>
      <c r="F40" s="15">
        <v>19100239.050000001</v>
      </c>
      <c r="G40" s="15">
        <v>15883898.99</v>
      </c>
      <c r="H40" s="15">
        <f t="shared" ref="H40" si="55">E40-F40</f>
        <v>24967772.949999999</v>
      </c>
    </row>
    <row r="41" spans="1:8" x14ac:dyDescent="0.2">
      <c r="A41" s="4" t="s">
        <v>164</v>
      </c>
      <c r="B41" s="22"/>
      <c r="C41" s="15">
        <v>12809270.82</v>
      </c>
      <c r="D41" s="15">
        <v>-56000</v>
      </c>
      <c r="E41" s="15">
        <f t="shared" ref="E41" si="56">C41+D41</f>
        <v>12753270.82</v>
      </c>
      <c r="F41" s="15">
        <v>8618302.9700000007</v>
      </c>
      <c r="G41" s="15">
        <v>7545232.0300000003</v>
      </c>
      <c r="H41" s="15">
        <f t="shared" ref="H41" si="57">E41-F41</f>
        <v>4134967.8499999996</v>
      </c>
    </row>
    <row r="42" spans="1:8" x14ac:dyDescent="0.2">
      <c r="A42" s="4" t="s">
        <v>165</v>
      </c>
      <c r="B42" s="22"/>
      <c r="C42" s="15">
        <v>9306180.2599999998</v>
      </c>
      <c r="D42" s="15">
        <v>45425.47</v>
      </c>
      <c r="E42" s="15">
        <f t="shared" ref="E42" si="58">C42+D42</f>
        <v>9351605.7300000004</v>
      </c>
      <c r="F42" s="15">
        <v>6926807.1900000004</v>
      </c>
      <c r="G42" s="15">
        <v>6598837.0700000003</v>
      </c>
      <c r="H42" s="15">
        <f t="shared" ref="H42" si="59">E42-F42</f>
        <v>2424798.54</v>
      </c>
    </row>
    <row r="43" spans="1:8" x14ac:dyDescent="0.2">
      <c r="A43" s="4" t="s">
        <v>166</v>
      </c>
      <c r="B43" s="22"/>
      <c r="C43" s="15">
        <v>20811309.809999999</v>
      </c>
      <c r="D43" s="15">
        <v>-2382202.75</v>
      </c>
      <c r="E43" s="15">
        <f t="shared" ref="E43" si="60">C43+D43</f>
        <v>18429107.059999999</v>
      </c>
      <c r="F43" s="15">
        <v>14527710.310000001</v>
      </c>
      <c r="G43" s="15">
        <v>12339346.6</v>
      </c>
      <c r="H43" s="15">
        <f t="shared" ref="H43" si="61">E43-F43</f>
        <v>3901396.7499999981</v>
      </c>
    </row>
    <row r="44" spans="1:8" x14ac:dyDescent="0.2">
      <c r="A44" s="4" t="s">
        <v>167</v>
      </c>
      <c r="B44" s="22"/>
      <c r="C44" s="15">
        <v>5345812.6500000004</v>
      </c>
      <c r="D44" s="15">
        <v>28536.76</v>
      </c>
      <c r="E44" s="15">
        <f t="shared" ref="E44" si="62">C44+D44</f>
        <v>5374349.4100000001</v>
      </c>
      <c r="F44" s="15">
        <v>2054872.43</v>
      </c>
      <c r="G44" s="15">
        <v>2031011.32</v>
      </c>
      <c r="H44" s="15">
        <f t="shared" ref="H44" si="63">E44-F44</f>
        <v>3319476.9800000004</v>
      </c>
    </row>
    <row r="45" spans="1:8" x14ac:dyDescent="0.2">
      <c r="A45" s="4" t="s">
        <v>168</v>
      </c>
      <c r="B45" s="22"/>
      <c r="C45" s="15">
        <v>9490412.3800000008</v>
      </c>
      <c r="D45" s="15">
        <v>4564693.1100000003</v>
      </c>
      <c r="E45" s="15">
        <f t="shared" ref="E45" si="64">C45+D45</f>
        <v>14055105.490000002</v>
      </c>
      <c r="F45" s="15">
        <v>4051697.24</v>
      </c>
      <c r="G45" s="15">
        <v>3887225.43</v>
      </c>
      <c r="H45" s="15">
        <f t="shared" ref="H45" si="65">E45-F45</f>
        <v>10003408.250000002</v>
      </c>
    </row>
    <row r="46" spans="1:8" x14ac:dyDescent="0.2">
      <c r="A46" s="4" t="s">
        <v>169</v>
      </c>
      <c r="B46" s="22"/>
      <c r="C46" s="15">
        <v>6279123.0099999998</v>
      </c>
      <c r="D46" s="15">
        <v>926272.08</v>
      </c>
      <c r="E46" s="15">
        <f t="shared" ref="E46" si="66">C46+D46</f>
        <v>7205395.0899999999</v>
      </c>
      <c r="F46" s="15">
        <v>3846197.67</v>
      </c>
      <c r="G46" s="15">
        <v>3828171.16</v>
      </c>
      <c r="H46" s="15">
        <f t="shared" ref="H46" si="67">E46-F46</f>
        <v>3359197.42</v>
      </c>
    </row>
    <row r="47" spans="1:8" x14ac:dyDescent="0.2">
      <c r="A47" s="4" t="s">
        <v>170</v>
      </c>
      <c r="B47" s="22"/>
      <c r="C47" s="15">
        <v>13716606.82</v>
      </c>
      <c r="D47" s="15">
        <v>-1642552.13</v>
      </c>
      <c r="E47" s="15">
        <f t="shared" ref="E47" si="68">C47+D47</f>
        <v>12074054.690000001</v>
      </c>
      <c r="F47" s="15">
        <v>7735230.4500000002</v>
      </c>
      <c r="G47" s="15">
        <v>7195174.9500000002</v>
      </c>
      <c r="H47" s="15">
        <f t="shared" ref="H47" si="69">E47-F47</f>
        <v>4338824.2400000012</v>
      </c>
    </row>
    <row r="48" spans="1:8" x14ac:dyDescent="0.2">
      <c r="A48" s="4" t="s">
        <v>171</v>
      </c>
      <c r="B48" s="22"/>
      <c r="C48" s="15">
        <v>15617431.189999999</v>
      </c>
      <c r="D48" s="15">
        <v>9048995.0899999999</v>
      </c>
      <c r="E48" s="15">
        <f t="shared" ref="E48" si="70">C48+D48</f>
        <v>24666426.280000001</v>
      </c>
      <c r="F48" s="15">
        <v>22895710.989999998</v>
      </c>
      <c r="G48" s="15">
        <v>13957938.119999999</v>
      </c>
      <c r="H48" s="15">
        <f t="shared" ref="H48" si="71">E48-F48</f>
        <v>1770715.2900000028</v>
      </c>
    </row>
    <row r="49" spans="1:8" x14ac:dyDescent="0.2">
      <c r="A49" s="4" t="s">
        <v>172</v>
      </c>
      <c r="B49" s="22"/>
      <c r="C49" s="15">
        <v>43048064.920000002</v>
      </c>
      <c r="D49" s="15">
        <v>12148845.640000001</v>
      </c>
      <c r="E49" s="15">
        <f t="shared" ref="E49" si="72">C49+D49</f>
        <v>55196910.560000002</v>
      </c>
      <c r="F49" s="15">
        <v>36155942.729999997</v>
      </c>
      <c r="G49" s="15">
        <v>28966432.460000001</v>
      </c>
      <c r="H49" s="15">
        <f t="shared" ref="H49" si="73">E49-F49</f>
        <v>19040967.830000006</v>
      </c>
    </row>
    <row r="50" spans="1:8" x14ac:dyDescent="0.2">
      <c r="A50" s="4" t="s">
        <v>173</v>
      </c>
      <c r="B50" s="22"/>
      <c r="C50" s="15">
        <v>12687269.76</v>
      </c>
      <c r="D50" s="15">
        <v>185910.84</v>
      </c>
      <c r="E50" s="15">
        <f t="shared" ref="E50" si="74">C50+D50</f>
        <v>12873180.6</v>
      </c>
      <c r="F50" s="15">
        <v>8061882.7199999997</v>
      </c>
      <c r="G50" s="15">
        <v>7973615.9000000004</v>
      </c>
      <c r="H50" s="15">
        <f t="shared" ref="H50" si="75">E50-F50</f>
        <v>4811297.88</v>
      </c>
    </row>
    <row r="51" spans="1:8" x14ac:dyDescent="0.2">
      <c r="A51" s="4" t="s">
        <v>174</v>
      </c>
      <c r="B51" s="22"/>
      <c r="C51" s="15">
        <v>3309502.05</v>
      </c>
      <c r="D51" s="15">
        <v>-30000</v>
      </c>
      <c r="E51" s="15">
        <f t="shared" ref="E51" si="76">C51+D51</f>
        <v>3279502.05</v>
      </c>
      <c r="F51" s="15">
        <v>2129497.8199999998</v>
      </c>
      <c r="G51" s="15">
        <v>2081702.66</v>
      </c>
      <c r="H51" s="15">
        <f t="shared" ref="H51" si="77">E51-F51</f>
        <v>1150004.23</v>
      </c>
    </row>
    <row r="52" spans="1:8" x14ac:dyDescent="0.2">
      <c r="A52" s="4" t="s">
        <v>175</v>
      </c>
      <c r="B52" s="22"/>
      <c r="C52" s="15">
        <v>19132198.449999999</v>
      </c>
      <c r="D52" s="15">
        <v>56497.26</v>
      </c>
      <c r="E52" s="15">
        <f t="shared" ref="E52" si="78">C52+D52</f>
        <v>19188695.710000001</v>
      </c>
      <c r="F52" s="15">
        <v>12821973.859999999</v>
      </c>
      <c r="G52" s="15">
        <v>11149163.67</v>
      </c>
      <c r="H52" s="15">
        <f t="shared" ref="H52" si="79">E52-F52</f>
        <v>6366721.8500000015</v>
      </c>
    </row>
    <row r="53" spans="1:8" x14ac:dyDescent="0.2">
      <c r="A53" s="4" t="s">
        <v>176</v>
      </c>
      <c r="B53" s="22"/>
      <c r="C53" s="15">
        <v>2359792.81</v>
      </c>
      <c r="D53" s="15">
        <v>-98025</v>
      </c>
      <c r="E53" s="15">
        <f t="shared" ref="E53" si="80">C53+D53</f>
        <v>2261767.81</v>
      </c>
      <c r="F53" s="15">
        <v>1348610.11</v>
      </c>
      <c r="G53" s="15">
        <v>1320243.22</v>
      </c>
      <c r="H53" s="15">
        <f t="shared" ref="H53" si="81">E53-F53</f>
        <v>913157.7</v>
      </c>
    </row>
    <row r="54" spans="1:8" x14ac:dyDescent="0.2">
      <c r="A54" s="4" t="s">
        <v>177</v>
      </c>
      <c r="B54" s="22"/>
      <c r="C54" s="15">
        <v>2995483.04</v>
      </c>
      <c r="D54" s="15">
        <v>-136861</v>
      </c>
      <c r="E54" s="15">
        <f t="shared" ref="E54" si="82">C54+D54</f>
        <v>2858622.04</v>
      </c>
      <c r="F54" s="15">
        <v>1536359.58</v>
      </c>
      <c r="G54" s="15">
        <v>1501434.69</v>
      </c>
      <c r="H54" s="15">
        <f t="shared" ref="H54" si="83">E54-F54</f>
        <v>1322262.46</v>
      </c>
    </row>
    <row r="55" spans="1:8" x14ac:dyDescent="0.2">
      <c r="A55" s="4" t="s">
        <v>178</v>
      </c>
      <c r="B55" s="22"/>
      <c r="C55" s="15">
        <v>2300991.71</v>
      </c>
      <c r="D55" s="15">
        <v>-233870.07999999999</v>
      </c>
      <c r="E55" s="15">
        <f t="shared" ref="E55" si="84">C55+D55</f>
        <v>2067121.63</v>
      </c>
      <c r="F55" s="15">
        <v>1177799.74</v>
      </c>
      <c r="G55" s="15">
        <v>1137679.98</v>
      </c>
      <c r="H55" s="15">
        <f t="shared" ref="H55" si="85">E55-F55</f>
        <v>889321.8899999999</v>
      </c>
    </row>
    <row r="56" spans="1:8" x14ac:dyDescent="0.2">
      <c r="A56" s="4"/>
      <c r="B56" s="22"/>
      <c r="C56" s="15"/>
      <c r="D56" s="15"/>
      <c r="E56" s="15"/>
      <c r="F56" s="15"/>
      <c r="G56" s="15"/>
      <c r="H56" s="15"/>
    </row>
    <row r="57" spans="1:8" x14ac:dyDescent="0.2">
      <c r="A57" s="4"/>
      <c r="B57" s="25"/>
      <c r="C57" s="16"/>
      <c r="D57" s="16"/>
      <c r="E57" s="16"/>
      <c r="F57" s="16"/>
      <c r="G57" s="16"/>
      <c r="H57" s="16"/>
    </row>
    <row r="58" spans="1:8" x14ac:dyDescent="0.2">
      <c r="A58" s="26"/>
      <c r="B58" s="47" t="s">
        <v>53</v>
      </c>
      <c r="C58" s="23">
        <f t="shared" ref="C58:H58" si="86">SUM(C7:C57)</f>
        <v>802812961.83999991</v>
      </c>
      <c r="D58" s="23">
        <f t="shared" si="86"/>
        <v>217523299.38</v>
      </c>
      <c r="E58" s="23">
        <f t="shared" si="86"/>
        <v>1020336261.22</v>
      </c>
      <c r="F58" s="23">
        <f t="shared" si="86"/>
        <v>617475837.24000013</v>
      </c>
      <c r="G58" s="23">
        <f t="shared" si="86"/>
        <v>553591702.6400001</v>
      </c>
      <c r="H58" s="23">
        <f t="shared" si="86"/>
        <v>402860423.98000002</v>
      </c>
    </row>
    <row r="61" spans="1:8" ht="45" customHeight="1" x14ac:dyDescent="0.2">
      <c r="A61" s="55" t="s">
        <v>180</v>
      </c>
      <c r="B61" s="56"/>
      <c r="C61" s="56"/>
      <c r="D61" s="56"/>
      <c r="E61" s="56"/>
      <c r="F61" s="56"/>
      <c r="G61" s="56"/>
      <c r="H61" s="57"/>
    </row>
    <row r="63" spans="1:8" x14ac:dyDescent="0.2">
      <c r="A63" s="60" t="s">
        <v>54</v>
      </c>
      <c r="B63" s="61"/>
      <c r="C63" s="55" t="s">
        <v>60</v>
      </c>
      <c r="D63" s="56"/>
      <c r="E63" s="56"/>
      <c r="F63" s="56"/>
      <c r="G63" s="57"/>
      <c r="H63" s="58" t="s">
        <v>59</v>
      </c>
    </row>
    <row r="64" spans="1:8" ht="22.5" x14ac:dyDescent="0.2">
      <c r="A64" s="62"/>
      <c r="B64" s="63"/>
      <c r="C64" s="9" t="s">
        <v>55</v>
      </c>
      <c r="D64" s="9" t="s">
        <v>125</v>
      </c>
      <c r="E64" s="9" t="s">
        <v>56</v>
      </c>
      <c r="F64" s="9" t="s">
        <v>57</v>
      </c>
      <c r="G64" s="9" t="s">
        <v>58</v>
      </c>
      <c r="H64" s="59"/>
    </row>
    <row r="65" spans="1:8" x14ac:dyDescent="0.2">
      <c r="A65" s="64"/>
      <c r="B65" s="65"/>
      <c r="C65" s="10">
        <v>1</v>
      </c>
      <c r="D65" s="10">
        <v>2</v>
      </c>
      <c r="E65" s="10" t="s">
        <v>126</v>
      </c>
      <c r="F65" s="10">
        <v>4</v>
      </c>
      <c r="G65" s="10">
        <v>5</v>
      </c>
      <c r="H65" s="10" t="s">
        <v>127</v>
      </c>
    </row>
    <row r="66" spans="1:8" x14ac:dyDescent="0.2">
      <c r="A66" s="28"/>
      <c r="B66" s="29"/>
      <c r="C66" s="33"/>
      <c r="D66" s="33"/>
      <c r="E66" s="33"/>
      <c r="F66" s="33"/>
      <c r="G66" s="33"/>
      <c r="H66" s="33"/>
    </row>
    <row r="67" spans="1:8" x14ac:dyDescent="0.2">
      <c r="A67" s="4" t="s">
        <v>8</v>
      </c>
      <c r="B67" s="2"/>
      <c r="C67" s="34">
        <v>0</v>
      </c>
      <c r="D67" s="34">
        <v>0</v>
      </c>
      <c r="E67" s="34">
        <f>C67+D67</f>
        <v>0</v>
      </c>
      <c r="F67" s="34">
        <v>0</v>
      </c>
      <c r="G67" s="34">
        <v>0</v>
      </c>
      <c r="H67" s="34">
        <f>E67-F67</f>
        <v>0</v>
      </c>
    </row>
    <row r="68" spans="1:8" x14ac:dyDescent="0.2">
      <c r="A68" s="4" t="s">
        <v>9</v>
      </c>
      <c r="B68" s="2"/>
      <c r="C68" s="34">
        <v>0</v>
      </c>
      <c r="D68" s="34">
        <v>0</v>
      </c>
      <c r="E68" s="34">
        <f t="shared" ref="E68:E70" si="87">C68+D68</f>
        <v>0</v>
      </c>
      <c r="F68" s="34">
        <v>0</v>
      </c>
      <c r="G68" s="34">
        <v>0</v>
      </c>
      <c r="H68" s="34">
        <f t="shared" ref="H68:H70" si="88">E68-F68</f>
        <v>0</v>
      </c>
    </row>
    <row r="69" spans="1:8" x14ac:dyDescent="0.2">
      <c r="A69" s="4" t="s">
        <v>10</v>
      </c>
      <c r="B69" s="2"/>
      <c r="C69" s="34">
        <v>0</v>
      </c>
      <c r="D69" s="34">
        <v>0</v>
      </c>
      <c r="E69" s="34">
        <f t="shared" si="87"/>
        <v>0</v>
      </c>
      <c r="F69" s="34">
        <v>0</v>
      </c>
      <c r="G69" s="34">
        <v>0</v>
      </c>
      <c r="H69" s="34">
        <f t="shared" si="88"/>
        <v>0</v>
      </c>
    </row>
    <row r="70" spans="1:8" x14ac:dyDescent="0.2">
      <c r="A70" s="4" t="s">
        <v>11</v>
      </c>
      <c r="B70" s="2"/>
      <c r="C70" s="34">
        <v>0</v>
      </c>
      <c r="D70" s="34">
        <v>0</v>
      </c>
      <c r="E70" s="34">
        <f t="shared" si="87"/>
        <v>0</v>
      </c>
      <c r="F70" s="34">
        <v>0</v>
      </c>
      <c r="G70" s="34">
        <v>0</v>
      </c>
      <c r="H70" s="34">
        <f t="shared" si="88"/>
        <v>0</v>
      </c>
    </row>
    <row r="71" spans="1:8" x14ac:dyDescent="0.2">
      <c r="A71" s="4"/>
      <c r="B71" s="2"/>
      <c r="C71" s="35"/>
      <c r="D71" s="35"/>
      <c r="E71" s="35"/>
      <c r="F71" s="35"/>
      <c r="G71" s="35"/>
      <c r="H71" s="35"/>
    </row>
    <row r="72" spans="1:8" x14ac:dyDescent="0.2">
      <c r="A72" s="26"/>
      <c r="B72" s="47" t="s">
        <v>53</v>
      </c>
      <c r="C72" s="23">
        <f>SUM(C67:C71)</f>
        <v>0</v>
      </c>
      <c r="D72" s="23">
        <f>SUM(D67:D71)</f>
        <v>0</v>
      </c>
      <c r="E72" s="23">
        <f>SUM(E67:E70)</f>
        <v>0</v>
      </c>
      <c r="F72" s="23">
        <f>SUM(F67:F70)</f>
        <v>0</v>
      </c>
      <c r="G72" s="23">
        <f>SUM(G67:G70)</f>
        <v>0</v>
      </c>
      <c r="H72" s="23">
        <f>SUM(H67:H70)</f>
        <v>0</v>
      </c>
    </row>
    <row r="75" spans="1:8" ht="45" customHeight="1" x14ac:dyDescent="0.2">
      <c r="A75" s="55" t="s">
        <v>181</v>
      </c>
      <c r="B75" s="56"/>
      <c r="C75" s="56"/>
      <c r="D75" s="56"/>
      <c r="E75" s="56"/>
      <c r="F75" s="56"/>
      <c r="G75" s="56"/>
      <c r="H75" s="57"/>
    </row>
    <row r="76" spans="1:8" x14ac:dyDescent="0.2">
      <c r="A76" s="60" t="s">
        <v>54</v>
      </c>
      <c r="B76" s="61"/>
      <c r="C76" s="55" t="s">
        <v>60</v>
      </c>
      <c r="D76" s="56"/>
      <c r="E76" s="56"/>
      <c r="F76" s="56"/>
      <c r="G76" s="57"/>
      <c r="H76" s="58" t="s">
        <v>59</v>
      </c>
    </row>
    <row r="77" spans="1:8" ht="22.5" x14ac:dyDescent="0.2">
      <c r="A77" s="62"/>
      <c r="B77" s="63"/>
      <c r="C77" s="9" t="s">
        <v>55</v>
      </c>
      <c r="D77" s="9" t="s">
        <v>125</v>
      </c>
      <c r="E77" s="9" t="s">
        <v>56</v>
      </c>
      <c r="F77" s="9" t="s">
        <v>57</v>
      </c>
      <c r="G77" s="9" t="s">
        <v>58</v>
      </c>
      <c r="H77" s="59"/>
    </row>
    <row r="78" spans="1:8" x14ac:dyDescent="0.2">
      <c r="A78" s="64"/>
      <c r="B78" s="65"/>
      <c r="C78" s="10">
        <v>1</v>
      </c>
      <c r="D78" s="10">
        <v>2</v>
      </c>
      <c r="E78" s="10" t="s">
        <v>126</v>
      </c>
      <c r="F78" s="10">
        <v>4</v>
      </c>
      <c r="G78" s="10">
        <v>5</v>
      </c>
      <c r="H78" s="10" t="s">
        <v>127</v>
      </c>
    </row>
    <row r="79" spans="1:8" x14ac:dyDescent="0.2">
      <c r="A79" s="28"/>
      <c r="B79" s="29"/>
      <c r="C79" s="33"/>
      <c r="D79" s="33"/>
      <c r="E79" s="33"/>
      <c r="F79" s="33"/>
      <c r="G79" s="33"/>
      <c r="H79" s="33"/>
    </row>
    <row r="80" spans="1:8" ht="22.5" x14ac:dyDescent="0.2">
      <c r="A80" s="4"/>
      <c r="B80" s="31" t="s">
        <v>13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x14ac:dyDescent="0.2">
      <c r="A81" s="4"/>
      <c r="B81" s="31"/>
      <c r="C81" s="34"/>
      <c r="D81" s="34"/>
      <c r="E81" s="34"/>
      <c r="F81" s="34"/>
      <c r="G81" s="34"/>
      <c r="H81" s="34"/>
    </row>
    <row r="82" spans="1:8" x14ac:dyDescent="0.2">
      <c r="A82" s="4"/>
      <c r="B82" s="31" t="s">
        <v>12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x14ac:dyDescent="0.2">
      <c r="A83" s="4"/>
      <c r="B83" s="31"/>
      <c r="C83" s="34"/>
      <c r="D83" s="34"/>
      <c r="E83" s="34"/>
      <c r="F83" s="34"/>
      <c r="G83" s="34"/>
      <c r="H83" s="34"/>
    </row>
    <row r="84" spans="1:8" ht="22.5" x14ac:dyDescent="0.2">
      <c r="A84" s="4"/>
      <c r="B84" s="31" t="s">
        <v>14</v>
      </c>
      <c r="C84" s="34">
        <v>0</v>
      </c>
      <c r="D84" s="34">
        <v>0</v>
      </c>
      <c r="E84" s="34">
        <f>C84+D84</f>
        <v>0</v>
      </c>
      <c r="F84" s="34">
        <v>0</v>
      </c>
      <c r="G84" s="34">
        <v>0</v>
      </c>
      <c r="H84" s="34">
        <f>E84-F84</f>
        <v>0</v>
      </c>
    </row>
    <row r="85" spans="1:8" x14ac:dyDescent="0.2">
      <c r="A85" s="4"/>
      <c r="B85" s="31"/>
      <c r="C85" s="34"/>
      <c r="D85" s="34"/>
      <c r="E85" s="34"/>
      <c r="F85" s="34"/>
      <c r="G85" s="34"/>
      <c r="H85" s="34"/>
    </row>
    <row r="86" spans="1:8" ht="22.5" x14ac:dyDescent="0.2">
      <c r="A86" s="4"/>
      <c r="B86" s="31" t="s">
        <v>26</v>
      </c>
      <c r="C86" s="34">
        <v>0</v>
      </c>
      <c r="D86" s="34">
        <v>0</v>
      </c>
      <c r="E86" s="34">
        <f>C86+D86</f>
        <v>0</v>
      </c>
      <c r="F86" s="34">
        <v>0</v>
      </c>
      <c r="G86" s="34">
        <v>0</v>
      </c>
      <c r="H86" s="34">
        <f>E86-F86</f>
        <v>0</v>
      </c>
    </row>
    <row r="87" spans="1:8" x14ac:dyDescent="0.2">
      <c r="A87" s="4"/>
      <c r="B87" s="31"/>
      <c r="C87" s="34"/>
      <c r="D87" s="34"/>
      <c r="E87" s="34"/>
      <c r="F87" s="34"/>
      <c r="G87" s="34"/>
      <c r="H87" s="34"/>
    </row>
    <row r="88" spans="1:8" ht="22.5" x14ac:dyDescent="0.2">
      <c r="A88" s="4"/>
      <c r="B88" s="31" t="s">
        <v>27</v>
      </c>
      <c r="C88" s="34">
        <v>0</v>
      </c>
      <c r="D88" s="34">
        <v>0</v>
      </c>
      <c r="E88" s="34">
        <f>C88+D88</f>
        <v>0</v>
      </c>
      <c r="F88" s="34">
        <v>0</v>
      </c>
      <c r="G88" s="34">
        <v>0</v>
      </c>
      <c r="H88" s="34">
        <f>E88-F88</f>
        <v>0</v>
      </c>
    </row>
    <row r="89" spans="1:8" x14ac:dyDescent="0.2">
      <c r="A89" s="4"/>
      <c r="B89" s="31"/>
      <c r="C89" s="34"/>
      <c r="D89" s="34"/>
      <c r="E89" s="34"/>
      <c r="F89" s="34"/>
      <c r="G89" s="34"/>
      <c r="H89" s="34"/>
    </row>
    <row r="90" spans="1:8" ht="22.5" x14ac:dyDescent="0.2">
      <c r="A90" s="4"/>
      <c r="B90" s="31" t="s">
        <v>34</v>
      </c>
      <c r="C90" s="34">
        <v>0</v>
      </c>
      <c r="D90" s="34">
        <v>0</v>
      </c>
      <c r="E90" s="34">
        <f>C90+D90</f>
        <v>0</v>
      </c>
      <c r="F90" s="34">
        <v>0</v>
      </c>
      <c r="G90" s="34">
        <v>0</v>
      </c>
      <c r="H90" s="34">
        <f>E90-F90</f>
        <v>0</v>
      </c>
    </row>
    <row r="91" spans="1:8" x14ac:dyDescent="0.2">
      <c r="A91" s="4"/>
      <c r="B91" s="31"/>
      <c r="C91" s="34"/>
      <c r="D91" s="34"/>
      <c r="E91" s="34"/>
      <c r="F91" s="34"/>
      <c r="G91" s="34"/>
      <c r="H91" s="34"/>
    </row>
    <row r="92" spans="1:8" x14ac:dyDescent="0.2">
      <c r="A92" s="4"/>
      <c r="B92" s="31" t="s">
        <v>15</v>
      </c>
      <c r="C92" s="34">
        <v>0</v>
      </c>
      <c r="D92" s="34">
        <v>0</v>
      </c>
      <c r="E92" s="34">
        <f>C92+D92</f>
        <v>0</v>
      </c>
      <c r="F92" s="34">
        <v>0</v>
      </c>
      <c r="G92" s="34">
        <v>0</v>
      </c>
      <c r="H92" s="34">
        <f>E92-F92</f>
        <v>0</v>
      </c>
    </row>
    <row r="93" spans="1:8" x14ac:dyDescent="0.2">
      <c r="A93" s="30"/>
      <c r="B93" s="32"/>
      <c r="C93" s="35"/>
      <c r="D93" s="35"/>
      <c r="E93" s="35"/>
      <c r="F93" s="35"/>
      <c r="G93" s="35"/>
      <c r="H93" s="35"/>
    </row>
    <row r="94" spans="1:8" x14ac:dyDescent="0.2">
      <c r="A94" s="26"/>
      <c r="B94" s="47" t="s">
        <v>53</v>
      </c>
      <c r="C94" s="23">
        <f t="shared" ref="C94:H94" si="89">SUM(C80:C92)</f>
        <v>0</v>
      </c>
      <c r="D94" s="23">
        <f t="shared" si="89"/>
        <v>0</v>
      </c>
      <c r="E94" s="23">
        <f t="shared" si="89"/>
        <v>0</v>
      </c>
      <c r="F94" s="23">
        <f t="shared" si="89"/>
        <v>0</v>
      </c>
      <c r="G94" s="23">
        <f t="shared" si="89"/>
        <v>0</v>
      </c>
      <c r="H94" s="23">
        <f t="shared" si="89"/>
        <v>0</v>
      </c>
    </row>
    <row r="101" spans="2:6" x14ac:dyDescent="0.2">
      <c r="B101" s="32"/>
      <c r="D101" s="32"/>
      <c r="E101" s="32"/>
      <c r="F101" s="32"/>
    </row>
    <row r="102" spans="2:6" s="54" customFormat="1" ht="12" x14ac:dyDescent="0.2">
      <c r="B102" s="54" t="s">
        <v>183</v>
      </c>
      <c r="D102" s="67" t="s">
        <v>185</v>
      </c>
      <c r="E102" s="67"/>
      <c r="F102" s="67"/>
    </row>
    <row r="103" spans="2:6" s="54" customFormat="1" ht="12" x14ac:dyDescent="0.2">
      <c r="B103" s="54" t="s">
        <v>184</v>
      </c>
      <c r="D103" s="66" t="s">
        <v>186</v>
      </c>
      <c r="E103" s="66"/>
      <c r="F103" s="66"/>
    </row>
  </sheetData>
  <sheetProtection formatCells="0" formatColumns="0" formatRows="0" insertRows="0" deleteRows="0" autoFilter="0"/>
  <mergeCells count="14">
    <mergeCell ref="D102:F102"/>
    <mergeCell ref="D103:F103"/>
    <mergeCell ref="A75:H75"/>
    <mergeCell ref="A76:B78"/>
    <mergeCell ref="C76:G76"/>
    <mergeCell ref="H76:H77"/>
    <mergeCell ref="C63:G63"/>
    <mergeCell ref="H63:H64"/>
    <mergeCell ref="A1:H1"/>
    <mergeCell ref="A3:B5"/>
    <mergeCell ref="A61:H61"/>
    <mergeCell ref="A63:B6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opLeftCell="A2" workbookViewId="0">
      <selection activeCell="A47" sqref="A47:XFD5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182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376856963.86000001</v>
      </c>
      <c r="D6" s="15">
        <f t="shared" si="0"/>
        <v>38048451.299999997</v>
      </c>
      <c r="E6" s="15">
        <f t="shared" si="0"/>
        <v>414905415.15999997</v>
      </c>
      <c r="F6" s="15">
        <f t="shared" si="0"/>
        <v>233895315.00999999</v>
      </c>
      <c r="G6" s="15">
        <f t="shared" si="0"/>
        <v>205279819.19</v>
      </c>
      <c r="H6" s="15">
        <f t="shared" si="0"/>
        <v>181010100.14999998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60272612.189999998</v>
      </c>
      <c r="D9" s="15">
        <v>5980839.1900000004</v>
      </c>
      <c r="E9" s="15">
        <f t="shared" si="1"/>
        <v>66253451.379999995</v>
      </c>
      <c r="F9" s="15">
        <v>36224638.229999997</v>
      </c>
      <c r="G9" s="15">
        <v>34518343.939999998</v>
      </c>
      <c r="H9" s="15">
        <f t="shared" si="2"/>
        <v>30028813.149999999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88332304.370000005</v>
      </c>
      <c r="D11" s="15">
        <v>-5555073.6100000003</v>
      </c>
      <c r="E11" s="15">
        <f t="shared" si="1"/>
        <v>82777230.760000005</v>
      </c>
      <c r="F11" s="15">
        <v>35907367.590000004</v>
      </c>
      <c r="G11" s="15">
        <v>26537739.16</v>
      </c>
      <c r="H11" s="15">
        <f t="shared" si="2"/>
        <v>46869863.170000002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103349374.89</v>
      </c>
      <c r="D13" s="15">
        <v>28346057.68</v>
      </c>
      <c r="E13" s="15">
        <f t="shared" si="1"/>
        <v>131695432.56999999</v>
      </c>
      <c r="F13" s="15">
        <v>74179147.060000002</v>
      </c>
      <c r="G13" s="15">
        <v>68761003.450000003</v>
      </c>
      <c r="H13" s="15">
        <f t="shared" si="2"/>
        <v>57516285.50999999</v>
      </c>
    </row>
    <row r="14" spans="1:8" x14ac:dyDescent="0.2">
      <c r="A14" s="38"/>
      <c r="B14" s="42" t="s">
        <v>19</v>
      </c>
      <c r="C14" s="15">
        <v>124902672.41</v>
      </c>
      <c r="D14" s="15">
        <v>9276628.0399999991</v>
      </c>
      <c r="E14" s="15">
        <f t="shared" si="1"/>
        <v>134179300.44999999</v>
      </c>
      <c r="F14" s="15">
        <v>87584162.129999995</v>
      </c>
      <c r="G14" s="15">
        <v>75462732.640000001</v>
      </c>
      <c r="H14" s="15">
        <f t="shared" si="2"/>
        <v>46595138.319999993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335688268.25999999</v>
      </c>
      <c r="D16" s="15">
        <f t="shared" si="3"/>
        <v>171808749.61999995</v>
      </c>
      <c r="E16" s="15">
        <f t="shared" si="3"/>
        <v>507497017.88000005</v>
      </c>
      <c r="F16" s="15">
        <f t="shared" si="3"/>
        <v>327834284.44</v>
      </c>
      <c r="G16" s="15">
        <f t="shared" si="3"/>
        <v>299407687.44</v>
      </c>
      <c r="H16" s="15">
        <f t="shared" si="3"/>
        <v>179662733.44</v>
      </c>
    </row>
    <row r="17" spans="1:8" x14ac:dyDescent="0.2">
      <c r="A17" s="38"/>
      <c r="B17" s="42" t="s">
        <v>45</v>
      </c>
      <c r="C17" s="15">
        <v>6279123.0099999998</v>
      </c>
      <c r="D17" s="15">
        <v>4547626.7300000004</v>
      </c>
      <c r="E17" s="15">
        <f>C17+D17</f>
        <v>10826749.74</v>
      </c>
      <c r="F17" s="15">
        <v>3846197.67</v>
      </c>
      <c r="G17" s="15">
        <v>3828171.16</v>
      </c>
      <c r="H17" s="15">
        <f t="shared" ref="H17:H23" si="4">E17-F17</f>
        <v>6980552.0700000003</v>
      </c>
    </row>
    <row r="18" spans="1:8" x14ac:dyDescent="0.2">
      <c r="A18" s="38"/>
      <c r="B18" s="42" t="s">
        <v>28</v>
      </c>
      <c r="C18" s="15">
        <v>241639594.25</v>
      </c>
      <c r="D18" s="15">
        <v>166027629.31999999</v>
      </c>
      <c r="E18" s="15">
        <f t="shared" ref="E18:E23" si="5">C18+D18</f>
        <v>407667223.56999999</v>
      </c>
      <c r="F18" s="15">
        <v>255726307.49000001</v>
      </c>
      <c r="G18" s="15">
        <v>240309687.88999999</v>
      </c>
      <c r="H18" s="15">
        <f t="shared" si="4"/>
        <v>151940916.07999998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27828608.390000001</v>
      </c>
      <c r="D20" s="15">
        <v>1789730.14</v>
      </c>
      <c r="E20" s="15">
        <f t="shared" si="5"/>
        <v>29618338.530000001</v>
      </c>
      <c r="F20" s="15">
        <v>20121674.82</v>
      </c>
      <c r="G20" s="15">
        <v>19012235.059999999</v>
      </c>
      <c r="H20" s="15">
        <f t="shared" si="4"/>
        <v>9496663.7100000009</v>
      </c>
    </row>
    <row r="21" spans="1:8" x14ac:dyDescent="0.2">
      <c r="A21" s="38"/>
      <c r="B21" s="42" t="s">
        <v>47</v>
      </c>
      <c r="C21" s="15">
        <v>2314461.11</v>
      </c>
      <c r="D21" s="15">
        <v>20870.29</v>
      </c>
      <c r="E21" s="15">
        <f t="shared" si="5"/>
        <v>2335331.4</v>
      </c>
      <c r="F21" s="15">
        <v>1397278.81</v>
      </c>
      <c r="G21" s="15">
        <v>1384842.81</v>
      </c>
      <c r="H21" s="15">
        <f t="shared" si="4"/>
        <v>938052.58999999985</v>
      </c>
    </row>
    <row r="22" spans="1:8" x14ac:dyDescent="0.2">
      <c r="A22" s="38"/>
      <c r="B22" s="42" t="s">
        <v>48</v>
      </c>
      <c r="C22" s="15">
        <v>49973498.460000001</v>
      </c>
      <c r="D22" s="15">
        <v>-440245.86</v>
      </c>
      <c r="E22" s="15">
        <f t="shared" si="5"/>
        <v>49533252.600000001</v>
      </c>
      <c r="F22" s="15">
        <v>41377716.07</v>
      </c>
      <c r="G22" s="15">
        <v>29542565.829999998</v>
      </c>
      <c r="H22" s="15">
        <f t="shared" si="4"/>
        <v>8155536.5300000012</v>
      </c>
    </row>
    <row r="23" spans="1:8" x14ac:dyDescent="0.2">
      <c r="A23" s="38"/>
      <c r="B23" s="42" t="s">
        <v>4</v>
      </c>
      <c r="C23" s="15">
        <v>7652983.04</v>
      </c>
      <c r="D23" s="15">
        <v>-136861</v>
      </c>
      <c r="E23" s="15">
        <f t="shared" si="5"/>
        <v>7516122.04</v>
      </c>
      <c r="F23" s="15">
        <v>5365109.58</v>
      </c>
      <c r="G23" s="15">
        <v>5330184.6900000004</v>
      </c>
      <c r="H23" s="15">
        <f t="shared" si="4"/>
        <v>2151012.46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90267729.719999999</v>
      </c>
      <c r="D25" s="15">
        <f t="shared" si="6"/>
        <v>7666098.46</v>
      </c>
      <c r="E25" s="15">
        <f t="shared" si="6"/>
        <v>97933828.180000007</v>
      </c>
      <c r="F25" s="15">
        <f t="shared" si="6"/>
        <v>55746237.789999992</v>
      </c>
      <c r="G25" s="15">
        <f t="shared" si="6"/>
        <v>48904196.009999998</v>
      </c>
      <c r="H25" s="15">
        <f t="shared" si="6"/>
        <v>42187590.390000008</v>
      </c>
    </row>
    <row r="26" spans="1:8" x14ac:dyDescent="0.2">
      <c r="A26" s="38"/>
      <c r="B26" s="42" t="s">
        <v>29</v>
      </c>
      <c r="C26" s="15">
        <v>69694703.609999999</v>
      </c>
      <c r="D26" s="15">
        <v>7695291.04</v>
      </c>
      <c r="E26" s="15">
        <f>C26+D26</f>
        <v>77389994.650000006</v>
      </c>
      <c r="F26" s="15">
        <v>44032864.479999997</v>
      </c>
      <c r="G26" s="15">
        <v>38224028.539999999</v>
      </c>
      <c r="H26" s="15">
        <f t="shared" ref="H26:H34" si="7">E26-F26</f>
        <v>33357130.170000009</v>
      </c>
    </row>
    <row r="27" spans="1:8" x14ac:dyDescent="0.2">
      <c r="A27" s="38"/>
      <c r="B27" s="42" t="s">
        <v>24</v>
      </c>
      <c r="C27" s="15">
        <v>16877372.699999999</v>
      </c>
      <c r="D27" s="15">
        <v>-29192.58</v>
      </c>
      <c r="E27" s="15">
        <f t="shared" ref="E27:E34" si="8">C27+D27</f>
        <v>16848180.120000001</v>
      </c>
      <c r="F27" s="15">
        <v>10440048.51</v>
      </c>
      <c r="G27" s="15">
        <v>9411100.3100000005</v>
      </c>
      <c r="H27" s="15">
        <f t="shared" si="7"/>
        <v>6408131.6100000013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3695653.41</v>
      </c>
      <c r="D32" s="15">
        <v>0</v>
      </c>
      <c r="E32" s="15">
        <f t="shared" si="8"/>
        <v>3695653.41</v>
      </c>
      <c r="F32" s="15">
        <v>1273324.8</v>
      </c>
      <c r="G32" s="15">
        <v>1269067.1599999999</v>
      </c>
      <c r="H32" s="15">
        <f t="shared" si="7"/>
        <v>2422328.6100000003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802812961.84000003</v>
      </c>
      <c r="D42" s="23">
        <f t="shared" si="12"/>
        <v>217523299.37999994</v>
      </c>
      <c r="E42" s="23">
        <f t="shared" si="12"/>
        <v>1020336261.22</v>
      </c>
      <c r="F42" s="23">
        <f t="shared" si="12"/>
        <v>617475837.24000001</v>
      </c>
      <c r="G42" s="23">
        <f t="shared" si="12"/>
        <v>553591702.63999999</v>
      </c>
      <c r="H42" s="23">
        <f t="shared" si="12"/>
        <v>402860423.98000002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48" spans="1:8" x14ac:dyDescent="0.2">
      <c r="B48" s="52"/>
      <c r="D48" s="52"/>
      <c r="E48" s="52"/>
      <c r="F48" s="52"/>
    </row>
    <row r="49" spans="2:6" s="53" customFormat="1" ht="12" x14ac:dyDescent="0.2">
      <c r="B49" s="53" t="s">
        <v>183</v>
      </c>
      <c r="D49" s="67" t="s">
        <v>185</v>
      </c>
      <c r="E49" s="67"/>
      <c r="F49" s="67"/>
    </row>
    <row r="50" spans="2:6" s="53" customFormat="1" ht="12" x14ac:dyDescent="0.2">
      <c r="B50" s="53" t="s">
        <v>184</v>
      </c>
      <c r="D50" s="66" t="s">
        <v>186</v>
      </c>
      <c r="E50" s="66"/>
      <c r="F50" s="66"/>
    </row>
  </sheetData>
  <sheetProtection formatCells="0" formatColumns="0" formatRows="0" autoFilter="0"/>
  <mergeCells count="6">
    <mergeCell ref="D50:F50"/>
    <mergeCell ref="A1:H1"/>
    <mergeCell ref="A2:B4"/>
    <mergeCell ref="C2:G2"/>
    <mergeCell ref="H2:H3"/>
    <mergeCell ref="D49:F4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2021-10-08T18:54:07Z</cp:lastPrinted>
  <dcterms:created xsi:type="dcterms:W3CDTF">2014-02-10T03:37:14Z</dcterms:created>
  <dcterms:modified xsi:type="dcterms:W3CDTF">2021-10-08T18:54:31Z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