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\ANUAL\PRESIDENCIA\"/>
    </mc:Choice>
  </mc:AlternateContent>
  <bookViews>
    <workbookView xWindow="-120" yWindow="-120" windowWidth="20730" windowHeight="1116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0">COG!$1:$4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4" l="1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93" i="4"/>
  <c r="F93" i="4"/>
  <c r="D93" i="4"/>
  <c r="E91" i="4"/>
  <c r="H91" i="4" s="1"/>
  <c r="E89" i="4"/>
  <c r="H89" i="4" s="1"/>
  <c r="E87" i="4"/>
  <c r="H87" i="4" s="1"/>
  <c r="E85" i="4"/>
  <c r="H85" i="4" s="1"/>
  <c r="E83" i="4"/>
  <c r="H83" i="4" s="1"/>
  <c r="E81" i="4"/>
  <c r="H81" i="4" s="1"/>
  <c r="E79" i="4"/>
  <c r="H79" i="4" s="1"/>
  <c r="C93" i="4"/>
  <c r="G71" i="4"/>
  <c r="F71" i="4"/>
  <c r="E69" i="4"/>
  <c r="H69" i="4" s="1"/>
  <c r="E68" i="4"/>
  <c r="H68" i="4" s="1"/>
  <c r="E67" i="4"/>
  <c r="H67" i="4" s="1"/>
  <c r="E66" i="4"/>
  <c r="H66" i="4" s="1"/>
  <c r="D71" i="4"/>
  <c r="C71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57" i="4"/>
  <c r="F57" i="4"/>
  <c r="D57" i="4"/>
  <c r="C57" i="4"/>
  <c r="E93" i="4" l="1"/>
  <c r="H71" i="4"/>
  <c r="H93" i="4"/>
  <c r="E71" i="4"/>
  <c r="H57" i="4"/>
  <c r="E57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H11" i="6" s="1"/>
  <c r="E12" i="6"/>
  <c r="H12" i="6" s="1"/>
  <c r="H75" i="6"/>
  <c r="H74" i="6"/>
  <c r="H67" i="6"/>
  <c r="H66" i="6"/>
  <c r="H63" i="6"/>
  <c r="H62" i="6"/>
  <c r="H59" i="6"/>
  <c r="H58" i="6"/>
  <c r="H50" i="6"/>
  <c r="H42" i="6"/>
  <c r="H39" i="6"/>
  <c r="H38" i="6"/>
  <c r="H9" i="6"/>
  <c r="E76" i="6"/>
  <c r="H76" i="6" s="1"/>
  <c r="E75" i="6"/>
  <c r="E74" i="6"/>
  <c r="E73" i="6"/>
  <c r="H73" i="6" s="1"/>
  <c r="E72" i="6"/>
  <c r="H72" i="6" s="1"/>
  <c r="E71" i="6"/>
  <c r="H71" i="6" s="1"/>
  <c r="E70" i="6"/>
  <c r="H70" i="6" s="1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E38" i="6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C42" i="5" l="1"/>
  <c r="E16" i="8"/>
  <c r="E69" i="6"/>
  <c r="H69" i="6" s="1"/>
  <c r="E65" i="6"/>
  <c r="H65" i="6" s="1"/>
  <c r="E57" i="6"/>
  <c r="H57" i="6" s="1"/>
  <c r="E53" i="6"/>
  <c r="H53" i="6" s="1"/>
  <c r="E43" i="6"/>
  <c r="H43" i="6" s="1"/>
  <c r="E33" i="6"/>
  <c r="H33" i="6" s="1"/>
  <c r="E23" i="6"/>
  <c r="H23" i="6" s="1"/>
  <c r="F77" i="6"/>
  <c r="E13" i="6"/>
  <c r="H13" i="6" s="1"/>
  <c r="H25" i="5"/>
  <c r="H16" i="5"/>
  <c r="E36" i="5"/>
  <c r="H38" i="5"/>
  <c r="H36" i="5" s="1"/>
  <c r="G77" i="6"/>
  <c r="C77" i="6"/>
  <c r="H6" i="8"/>
  <c r="E6" i="5"/>
  <c r="H13" i="5"/>
  <c r="H6" i="5" s="1"/>
  <c r="D77" i="6"/>
  <c r="E5" i="6"/>
  <c r="D42" i="5"/>
  <c r="F42" i="5"/>
  <c r="G42" i="5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<sst xmlns="http://schemas.openxmlformats.org/spreadsheetml/2006/main" count="255" uniqueCount="186">
  <si>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</si>
  <si>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</si>
  <si>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</si>
  <si>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</si>
  <si>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</si>
  <si>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</si>
  <si>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</si>
  <si>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</si>
  <si>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</si>
  <si>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</si>
  <si>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</si>
  <si>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</si>
  <si>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</si>
  <si>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</si>
  <si>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</si>
  <si>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</si>
  <si>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</si>
  <si>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</si>
  <si>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</si>
  <si>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</si>
  <si>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</si>
  <si>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</si>
  <si>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</si>
  <si>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</si>
  <si>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</si>
  <si>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</si>
  <si>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</si>
  <si>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</si>
  <si>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</si>
  <si>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</si>
  <si>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</si>
  <si>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</si>
  <si>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</si>
  <si>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</si>
  <si>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</si>
  <si>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</si>
  <si>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</si>
  <si>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</si>
  <si>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</si>
  <si>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</si>
  <si>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</si>
  <si>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</si>
  <si>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</si>
  <si>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</si>
  <si>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</si>
  <si>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</si>
  <si>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</si>
  <si>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</si>
  <si>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</si>
  <si>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</si>
  <si>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</si>
  <si>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</si>
  <si>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</si>
  <si>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</si>
  <si>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</si>
  <si>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</si>
  <si>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</si>
  <si>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</si>
  <si>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</si>
  <si>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</si>
  <si>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</si>
  <si>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</si>
  <si>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</si>
  <si>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</si>
  <si>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</si>
  <si>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</si>
  <si>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</si>
  <si>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</si>
  <si>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</si>
  <si>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</si>
  <si>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</si>
  <si>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</si>
  <si>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</si>
  <si>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</si>
  <si>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</si>
  <si>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</si>
  <si>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</si>
  <si>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</si>
  <si>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</si>
  <si>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</si>
  <si>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</si>
  <si>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</si>
  <si>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</si>
  <si>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</si>
  <si>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</si>
  <si>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</si>
  <si>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</si>
  <si>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</si>
  <si>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</si>
  <si>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</si>
  <si>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</si>
  <si>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</si>
  <si>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</si>
  <si>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</si>
  <si>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</si>
  <si>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</si>
  <si>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</si>
  <si>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</si>
  <si>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</si>
  <si>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</si>
  <si>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</si>
  <si>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</si>
  <si>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</si>
  <si>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</si>
  <si>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</si>
  <si>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</si>
  <si>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</si>
  <si>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</si>
  <si>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</si>
  <si>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</si>
  <si>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</si>
  <si>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</si>
  <si>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</si>
  <si>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</si>
  <si>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</si>
  <si>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</si>
  <si>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</si>
  <si>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</si>
  <si>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</si>
  <si>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</si>
  <si>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</si>
  <si>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</si>
  <si>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</si>
  <si>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</si>
  <si>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</si>
  <si>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</si>
  <si>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</si>
  <si>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</si>
  <si>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SALAMANCA, GUANAJUATO.
ESTADO ANALÍTICO DEL EJERCICIO DEL PRESUPUESTO DE EGRESOS
CLASIFICACIÓN POR OBJETO DEL GASTO (CAPÍTULO Y CONCEPTO)
DEL 1 ENERO AL 31 DE DICIEMBRE DEL 2020</t>
  </si>
  <si>
    <t>MUNICIPIO DE SALAMANCA, GUANAJUATO.
ESTADO ANALÍTICO DEL EJERCICIO DEL PRESUPUESTO DE EGRESOS
CLASIFICACION ECÓNOMICA (POR TIPO DE GASTO)
DEL 1 ENERO AL 31 DE DICIEMBRE DEL 2020</t>
  </si>
  <si>
    <t>AYUNTAMIENTO</t>
  </si>
  <si>
    <t>PRESIDENCIA MUNICIPAL</t>
  </si>
  <si>
    <t>SECRETARIA AYUNTAMIENTO</t>
  </si>
  <si>
    <t>JUZGADO ADMINISTATIVO MUNICIPAL</t>
  </si>
  <si>
    <t>ARCHIVO MUNICIPAL</t>
  </si>
  <si>
    <t>JUNTA LOCAL DE RECLUTAMIENTO</t>
  </si>
  <si>
    <t>DIRECCION DE TRANSPORTES</t>
  </si>
  <si>
    <t>DIR. PROTECCION CIVIL</t>
  </si>
  <si>
    <t>DIR. GRAL. PROG. SEGURIDAD PUBLICA</t>
  </si>
  <si>
    <t>JEFATURA EVENTOS ESPECIALES</t>
  </si>
  <si>
    <t>DIRECCION GENERAL DE COMUNICACIÓN SOCIAL</t>
  </si>
  <si>
    <t>DIRECCION DE FISCALIZACION Y CONTROL</t>
  </si>
  <si>
    <t>DIRECCION GENERAL DE MOVILIDAD</t>
  </si>
  <si>
    <t>DIRECCION GENERAL DE ASUNTOS JURIDICOS</t>
  </si>
  <si>
    <t>TESORERIA MUNICIPAL</t>
  </si>
  <si>
    <t>CONTRALORIA MUNICIPAL</t>
  </si>
  <si>
    <t>DIR. GRAL. DESARROLLO SOCIAL Y HUMANO</t>
  </si>
  <si>
    <t>DEPTO. CENTRO CIVICO</t>
  </si>
  <si>
    <t>JEFATURA DE PREDIAL</t>
  </si>
  <si>
    <t>JEFATURA DE ALMACEN</t>
  </si>
  <si>
    <t>DIR. GENERAL OBRA PUBLICA</t>
  </si>
  <si>
    <t>JEFATURA DE MANTENIMIENTO GENERAL</t>
  </si>
  <si>
    <t>DIR. DE EDUCACION</t>
  </si>
  <si>
    <t>DIR. COM. MUNICIPAL DEPORTE</t>
  </si>
  <si>
    <t>DIR. DE TURISMO</t>
  </si>
  <si>
    <t>DIR. DE RASTRO</t>
  </si>
  <si>
    <t>JEFATURA DE TALLER MUNICIPAL</t>
  </si>
  <si>
    <t>JEFATURA DE ECOPARQUE</t>
  </si>
  <si>
    <t>DIR. GRAL. SERVICIOS MUNICIPALES</t>
  </si>
  <si>
    <t>DIRECCION GENERAL DE RECURSOS HUMANOS</t>
  </si>
  <si>
    <t>DIRECCION GRAL TECNOLOGIAS DE INFORMACIO</t>
  </si>
  <si>
    <t>DIRECCION GENERAL DESARROLLO ECONOMICO</t>
  </si>
  <si>
    <t>DIRECCION GENERAL DE RECURSOS MATERIALES</t>
  </si>
  <si>
    <t>DIRECCION DE CATASTRO E IMPUESTO PREDIAL</t>
  </si>
  <si>
    <t>DIRECCION GENERAL ORDENAMIENTO TERRITOR</t>
  </si>
  <si>
    <t>DIRECCION GENERAL DE MEDIO AMBIENTE</t>
  </si>
  <si>
    <t>DIR GRAL CULTURA EDUACION DEP Y TURISMO</t>
  </si>
  <si>
    <t>JEFATURA DE CONTROL VEHICULAR</t>
  </si>
  <si>
    <t>DIRECCION DE SERVICIO LIMPIA</t>
  </si>
  <si>
    <t>DIRECCION DE PARQUES Y JARDINES</t>
  </si>
  <si>
    <t>JEFATURA DEL MERCADO TOMASA ESTEVES</t>
  </si>
  <si>
    <t>DIRECCION DE ALUMBRADO PUBLICO</t>
  </si>
  <si>
    <t>JEFATURA DE MERCADO BARAHONA</t>
  </si>
  <si>
    <t>JEFATURA DE PANTEONES</t>
  </si>
  <si>
    <t>DIRECCION DESARROLLO INSTITUCIONAL</t>
  </si>
  <si>
    <t>DIF</t>
  </si>
  <si>
    <t>INSADIS</t>
  </si>
  <si>
    <t>INST MPAL DE SALAMANCA DE LA MUJER</t>
  </si>
  <si>
    <t>MUNICIPIO DE SALAMANCA, GUANAJUATO.
ESTADO ANALÍTICO DEL EJERCICIO DEL PRESUPUESTO DE EGRESOS
CLASIFICACIÓN ADMINISTRATIVA
DEL 1 ENERO AL 31 DE DICIEMBRE DEL 2020</t>
  </si>
  <si>
    <t>Gobierno (Federal/Estatal/Municipal) de MUNICIPIO DE SALAMANCA, GUANAJUATO.
Estado Analítico del Ejercicio del Presupuesto de Egresos
Clasificación Administrativa
DEL 1 ENERO AL 31 DE DICIEMBRE DEL 2020</t>
  </si>
  <si>
    <t>Sector Paraestatal del Gobierno (Federal/Estatal/Municipal) de MUNICIPIO DE SALAMANCA, GUANAJUATO.
Estado Analítico del Ejercicio del Presupuesto de Egresos
Clasificación Administrativa
DEL 1 ENERO AL 31 DE DICIEMBRE DEL 2020</t>
  </si>
  <si>
    <t>MUNICIPIO DE SALAMANCA, GUANAJUATO.
ESTADO ANALÍTICO DEL EJERCICIO DEL PRESUPUESTO DE EGRESOS
CLASIFICACIÓN FUNCIONAL (FINALIDAD Y FUNCIÓN)
DEL 1 ENERO AL 31 DE DICIEMBRE DEL 2020</t>
  </si>
  <si>
    <t>C.P HUMBERTO RAZO ARTEAGA</t>
  </si>
  <si>
    <t>LIC. MARIA BEATRIZ HERNÁNDEZ CRUZ</t>
  </si>
  <si>
    <t>TESORERO MUNICIPAL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</si>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</sst>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workbookViewId="0">
      <selection activeCell="B84" sqref="B84:F8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4" t="s">
        <v>128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358437328.14999998</v>
      </c>
      <c r="D5" s="14">
        <f>SUM(D6:D12)</f>
        <v>-54526537.75</v>
      </c>
      <c r="E5" s="14">
        <f>C5+D5</f>
        <v>303910790.39999998</v>
      </c>
      <c r="F5" s="14">
        <f>SUM(F6:F12)</f>
        <v>282386835.86000001</v>
      </c>
      <c r="G5" s="14">
        <f>SUM(G6:G12)</f>
        <v>275791587.79000002</v>
      </c>
      <c r="H5" s="14">
        <f>E5-F5</f>
        <v>21523954.539999962</v>
      </c>
    </row>
    <row r="6" spans="1:8" x14ac:dyDescent="0.2">
      <c r="A6" s="49">
        <v>1100</v>
      </c>
      <c r="B6" s="11" t="s">
        <v>70</v>
      </c>
      <c r="C6" s="15">
        <v>207095700.06</v>
      </c>
      <c r="D6" s="15">
        <v>-31036589.629999999</v>
      </c>
      <c r="E6" s="15">
        <f t="shared" ref="E6:E69" si="0">C6+D6</f>
        <v>176059110.43000001</v>
      </c>
      <c r="F6" s="15">
        <v>170049876.93000001</v>
      </c>
      <c r="G6" s="15">
        <v>170033976.50999999</v>
      </c>
      <c r="H6" s="15">
        <f t="shared" ref="H6:H69" si="1">E6-F6</f>
        <v>6009233.5</v>
      </c>
    </row>
    <row r="7" spans="1:8" x14ac:dyDescent="0.2">
      <c r="A7" s="49">
        <v>1200</v>
      </c>
      <c r="B7" s="11" t="s">
        <v>71</v>
      </c>
      <c r="C7" s="15">
        <v>3814234.01</v>
      </c>
      <c r="D7" s="15">
        <v>699090.82</v>
      </c>
      <c r="E7" s="15">
        <f t="shared" si="0"/>
        <v>4513324.83</v>
      </c>
      <c r="F7" s="15">
        <v>4100757.56</v>
      </c>
      <c r="G7" s="15">
        <v>4100757.56</v>
      </c>
      <c r="H7" s="15">
        <f t="shared" si="1"/>
        <v>412567.27</v>
      </c>
    </row>
    <row r="8" spans="1:8" x14ac:dyDescent="0.2">
      <c r="A8" s="49">
        <v>1300</v>
      </c>
      <c r="B8" s="11" t="s">
        <v>72</v>
      </c>
      <c r="C8" s="15">
        <v>39075102.899999999</v>
      </c>
      <c r="D8" s="15">
        <v>-613588.21</v>
      </c>
      <c r="E8" s="15">
        <f t="shared" si="0"/>
        <v>38461514.689999998</v>
      </c>
      <c r="F8" s="15">
        <v>31448416.219999999</v>
      </c>
      <c r="G8" s="15">
        <v>31448379.199999999</v>
      </c>
      <c r="H8" s="15">
        <f t="shared" si="1"/>
        <v>7013098.4699999988</v>
      </c>
    </row>
    <row r="9" spans="1:8" x14ac:dyDescent="0.2">
      <c r="A9" s="49">
        <v>1400</v>
      </c>
      <c r="B9" s="11" t="s">
        <v>35</v>
      </c>
      <c r="C9" s="15">
        <v>80690939.689999998</v>
      </c>
      <c r="D9" s="15">
        <v>-21461813.34</v>
      </c>
      <c r="E9" s="15">
        <f t="shared" si="0"/>
        <v>59229126.349999994</v>
      </c>
      <c r="F9" s="15">
        <v>54568633.049999997</v>
      </c>
      <c r="G9" s="15">
        <v>47989322.420000002</v>
      </c>
      <c r="H9" s="15">
        <f t="shared" si="1"/>
        <v>4660493.299999997</v>
      </c>
    </row>
    <row r="10" spans="1:8" x14ac:dyDescent="0.2">
      <c r="A10" s="49">
        <v>1500</v>
      </c>
      <c r="B10" s="11" t="s">
        <v>73</v>
      </c>
      <c r="C10" s="15">
        <v>25896351.489999998</v>
      </c>
      <c r="D10" s="15">
        <v>-309882.99</v>
      </c>
      <c r="E10" s="15">
        <f t="shared" si="0"/>
        <v>25586468.5</v>
      </c>
      <c r="F10" s="15">
        <v>22219152.100000001</v>
      </c>
      <c r="G10" s="15">
        <v>22219152.100000001</v>
      </c>
      <c r="H10" s="15">
        <f t="shared" si="1"/>
        <v>3367316.3999999985</v>
      </c>
    </row>
    <row r="11" spans="1:8" x14ac:dyDescent="0.2">
      <c r="A11" s="49">
        <v>1600</v>
      </c>
      <c r="B11" s="11" t="s">
        <v>36</v>
      </c>
      <c r="C11" s="15">
        <v>1515000</v>
      </c>
      <c r="D11" s="15">
        <v>-1453754.4</v>
      </c>
      <c r="E11" s="15">
        <f t="shared" si="0"/>
        <v>61245.600000000093</v>
      </c>
      <c r="F11" s="15">
        <v>0</v>
      </c>
      <c r="G11" s="15">
        <v>0</v>
      </c>
      <c r="H11" s="15">
        <f t="shared" si="1"/>
        <v>61245.600000000093</v>
      </c>
    </row>
    <row r="12" spans="1:8" x14ac:dyDescent="0.2">
      <c r="A12" s="49">
        <v>1700</v>
      </c>
      <c r="B12" s="11" t="s">
        <v>74</v>
      </c>
      <c r="C12" s="15">
        <v>350000</v>
      </c>
      <c r="D12" s="15">
        <v>-350000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54044429.080000006</v>
      </c>
      <c r="D13" s="15">
        <f>SUM(D14:D22)</f>
        <v>18771808.329999998</v>
      </c>
      <c r="E13" s="15">
        <f t="shared" si="0"/>
        <v>72816237.409999996</v>
      </c>
      <c r="F13" s="15">
        <f>SUM(F14:F22)</f>
        <v>49337615.870000005</v>
      </c>
      <c r="G13" s="15">
        <f>SUM(G14:G22)</f>
        <v>45912759.549999997</v>
      </c>
      <c r="H13" s="15">
        <f t="shared" si="1"/>
        <v>23478621.539999992</v>
      </c>
    </row>
    <row r="14" spans="1:8" x14ac:dyDescent="0.2">
      <c r="A14" s="49">
        <v>2100</v>
      </c>
      <c r="B14" s="11" t="s">
        <v>75</v>
      </c>
      <c r="C14" s="15">
        <v>6317000</v>
      </c>
      <c r="D14" s="15">
        <v>2592065.02</v>
      </c>
      <c r="E14" s="15">
        <f t="shared" si="0"/>
        <v>8909065.0199999996</v>
      </c>
      <c r="F14" s="15">
        <v>4033530.1</v>
      </c>
      <c r="G14" s="15">
        <v>3860121.34</v>
      </c>
      <c r="H14" s="15">
        <f t="shared" si="1"/>
        <v>4875534.92</v>
      </c>
    </row>
    <row r="15" spans="1:8" x14ac:dyDescent="0.2">
      <c r="A15" s="49">
        <v>2200</v>
      </c>
      <c r="B15" s="11" t="s">
        <v>76</v>
      </c>
      <c r="C15" s="15">
        <v>1457500</v>
      </c>
      <c r="D15" s="15">
        <v>1316420</v>
      </c>
      <c r="E15" s="15">
        <f t="shared" si="0"/>
        <v>2773920</v>
      </c>
      <c r="F15" s="15">
        <v>2480898.89</v>
      </c>
      <c r="G15" s="15">
        <v>2250380.36</v>
      </c>
      <c r="H15" s="15">
        <f t="shared" si="1"/>
        <v>293021.10999999987</v>
      </c>
    </row>
    <row r="16" spans="1:8" x14ac:dyDescent="0.2">
      <c r="A16" s="49">
        <v>2300</v>
      </c>
      <c r="B16" s="11" t="s">
        <v>77</v>
      </c>
      <c r="C16" s="15">
        <v>57500</v>
      </c>
      <c r="D16" s="15">
        <v>17230</v>
      </c>
      <c r="E16" s="15">
        <f t="shared" si="0"/>
        <v>74730</v>
      </c>
      <c r="F16" s="15">
        <v>5614.4</v>
      </c>
      <c r="G16" s="15">
        <v>5614.4</v>
      </c>
      <c r="H16" s="15">
        <f t="shared" si="1"/>
        <v>69115.600000000006</v>
      </c>
    </row>
    <row r="17" spans="1:8" x14ac:dyDescent="0.2">
      <c r="A17" s="49">
        <v>2400</v>
      </c>
      <c r="B17" s="11" t="s">
        <v>78</v>
      </c>
      <c r="C17" s="15">
        <v>13211229.09</v>
      </c>
      <c r="D17" s="15">
        <v>5966711.4500000002</v>
      </c>
      <c r="E17" s="15">
        <f t="shared" si="0"/>
        <v>19177940.539999999</v>
      </c>
      <c r="F17" s="15">
        <v>7691358.9000000004</v>
      </c>
      <c r="G17" s="15">
        <v>7225694.9699999997</v>
      </c>
      <c r="H17" s="15">
        <f t="shared" si="1"/>
        <v>11486581.639999999</v>
      </c>
    </row>
    <row r="18" spans="1:8" x14ac:dyDescent="0.2">
      <c r="A18" s="49">
        <v>2500</v>
      </c>
      <c r="B18" s="11" t="s">
        <v>79</v>
      </c>
      <c r="C18" s="15">
        <v>682300</v>
      </c>
      <c r="D18" s="15">
        <v>268810.87</v>
      </c>
      <c r="E18" s="15">
        <f t="shared" si="0"/>
        <v>951110.87</v>
      </c>
      <c r="F18" s="15">
        <v>219916.78</v>
      </c>
      <c r="G18" s="15">
        <v>213403.47</v>
      </c>
      <c r="H18" s="15">
        <f t="shared" si="1"/>
        <v>731194.09</v>
      </c>
    </row>
    <row r="19" spans="1:8" x14ac:dyDescent="0.2">
      <c r="A19" s="49">
        <v>2600</v>
      </c>
      <c r="B19" s="11" t="s">
        <v>80</v>
      </c>
      <c r="C19" s="15">
        <v>17227500</v>
      </c>
      <c r="D19" s="15">
        <v>4364554.3</v>
      </c>
      <c r="E19" s="15">
        <f t="shared" si="0"/>
        <v>21592054.300000001</v>
      </c>
      <c r="F19" s="15">
        <v>20875536.780000001</v>
      </c>
      <c r="G19" s="15">
        <v>20224143.309999999</v>
      </c>
      <c r="H19" s="15">
        <f t="shared" si="1"/>
        <v>716517.51999999955</v>
      </c>
    </row>
    <row r="20" spans="1:8" x14ac:dyDescent="0.2">
      <c r="A20" s="49">
        <v>2700</v>
      </c>
      <c r="B20" s="11" t="s">
        <v>81</v>
      </c>
      <c r="C20" s="15">
        <v>9308900</v>
      </c>
      <c r="D20" s="15">
        <v>1818051.22</v>
      </c>
      <c r="E20" s="15">
        <f t="shared" si="0"/>
        <v>11126951.220000001</v>
      </c>
      <c r="F20" s="15">
        <v>7973542.3899999997</v>
      </c>
      <c r="G20" s="15">
        <v>6414978.8700000001</v>
      </c>
      <c r="H20" s="15">
        <f t="shared" si="1"/>
        <v>3153408.830000001</v>
      </c>
    </row>
    <row r="21" spans="1:8" x14ac:dyDescent="0.2">
      <c r="A21" s="49">
        <v>2800</v>
      </c>
      <c r="B21" s="11" t="s">
        <v>82</v>
      </c>
      <c r="C21" s="15">
        <v>1500000</v>
      </c>
      <c r="D21" s="15">
        <v>630000</v>
      </c>
      <c r="E21" s="15">
        <f t="shared" si="0"/>
        <v>2130000</v>
      </c>
      <c r="F21" s="15">
        <v>2129903.36</v>
      </c>
      <c r="G21" s="15">
        <v>2129903.36</v>
      </c>
      <c r="H21" s="15">
        <f t="shared" si="1"/>
        <v>96.640000000130385</v>
      </c>
    </row>
    <row r="22" spans="1:8" x14ac:dyDescent="0.2">
      <c r="A22" s="49">
        <v>2900</v>
      </c>
      <c r="B22" s="11" t="s">
        <v>83</v>
      </c>
      <c r="C22" s="15">
        <v>4282499.99</v>
      </c>
      <c r="D22" s="15">
        <v>1797965.47</v>
      </c>
      <c r="E22" s="15">
        <f t="shared" si="0"/>
        <v>6080465.46</v>
      </c>
      <c r="F22" s="15">
        <v>3927314.27</v>
      </c>
      <c r="G22" s="15">
        <v>3588519.47</v>
      </c>
      <c r="H22" s="15">
        <f t="shared" si="1"/>
        <v>2153151.19</v>
      </c>
    </row>
    <row r="23" spans="1:8" x14ac:dyDescent="0.2">
      <c r="A23" s="48" t="s">
        <v>63</v>
      </c>
      <c r="B23" s="7"/>
      <c r="C23" s="15">
        <f>SUM(C24:C32)</f>
        <v>152269418.63</v>
      </c>
      <c r="D23" s="15">
        <f>SUM(D24:D32)</f>
        <v>67389892.289999992</v>
      </c>
      <c r="E23" s="15">
        <f t="shared" si="0"/>
        <v>219659310.91999999</v>
      </c>
      <c r="F23" s="15">
        <f>SUM(F24:F32)</f>
        <v>161519821.75999999</v>
      </c>
      <c r="G23" s="15">
        <f>SUM(G24:G32)</f>
        <v>144199911.56</v>
      </c>
      <c r="H23" s="15">
        <f t="shared" si="1"/>
        <v>58139489.159999996</v>
      </c>
    </row>
    <row r="24" spans="1:8" x14ac:dyDescent="0.2">
      <c r="A24" s="49">
        <v>3100</v>
      </c>
      <c r="B24" s="11" t="s">
        <v>84</v>
      </c>
      <c r="C24" s="15">
        <v>11978235</v>
      </c>
      <c r="D24" s="15">
        <v>6664082.29</v>
      </c>
      <c r="E24" s="15">
        <f t="shared" si="0"/>
        <v>18642317.289999999</v>
      </c>
      <c r="F24" s="15">
        <v>14699120.23</v>
      </c>
      <c r="G24" s="15">
        <v>12209390.01</v>
      </c>
      <c r="H24" s="15">
        <f t="shared" si="1"/>
        <v>3943197.0599999987</v>
      </c>
    </row>
    <row r="25" spans="1:8" x14ac:dyDescent="0.2">
      <c r="A25" s="49">
        <v>3200</v>
      </c>
      <c r="B25" s="11" t="s">
        <v>85</v>
      </c>
      <c r="C25" s="15">
        <v>33502000</v>
      </c>
      <c r="D25" s="15">
        <v>7294266.3200000003</v>
      </c>
      <c r="E25" s="15">
        <f t="shared" si="0"/>
        <v>40796266.32</v>
      </c>
      <c r="F25" s="15">
        <v>35499662.359999999</v>
      </c>
      <c r="G25" s="15">
        <v>35413204.090000004</v>
      </c>
      <c r="H25" s="15">
        <f t="shared" si="1"/>
        <v>5296603.9600000009</v>
      </c>
    </row>
    <row r="26" spans="1:8" x14ac:dyDescent="0.2">
      <c r="A26" s="49">
        <v>3300</v>
      </c>
      <c r="B26" s="11" t="s">
        <v>86</v>
      </c>
      <c r="C26" s="15">
        <v>28841539.789999999</v>
      </c>
      <c r="D26" s="15">
        <v>46055521.450000003</v>
      </c>
      <c r="E26" s="15">
        <f t="shared" si="0"/>
        <v>74897061.24000001</v>
      </c>
      <c r="F26" s="15">
        <v>53925220.539999999</v>
      </c>
      <c r="G26" s="15">
        <v>43491667.700000003</v>
      </c>
      <c r="H26" s="15">
        <f t="shared" si="1"/>
        <v>20971840.70000001</v>
      </c>
    </row>
    <row r="27" spans="1:8" x14ac:dyDescent="0.2">
      <c r="A27" s="49">
        <v>3400</v>
      </c>
      <c r="B27" s="11" t="s">
        <v>87</v>
      </c>
      <c r="C27" s="15">
        <v>4774900</v>
      </c>
      <c r="D27" s="15">
        <v>0</v>
      </c>
      <c r="E27" s="15">
        <f t="shared" si="0"/>
        <v>4774900</v>
      </c>
      <c r="F27" s="15">
        <v>3272693.7599999998</v>
      </c>
      <c r="G27" s="15">
        <v>2927728.66</v>
      </c>
      <c r="H27" s="15">
        <f t="shared" si="1"/>
        <v>1502206.2400000002</v>
      </c>
    </row>
    <row r="28" spans="1:8" x14ac:dyDescent="0.2">
      <c r="A28" s="49">
        <v>3500</v>
      </c>
      <c r="B28" s="11" t="s">
        <v>88</v>
      </c>
      <c r="C28" s="15">
        <v>16922150</v>
      </c>
      <c r="D28" s="15">
        <v>1578790.24</v>
      </c>
      <c r="E28" s="15">
        <f t="shared" si="0"/>
        <v>18500940.239999998</v>
      </c>
      <c r="F28" s="15">
        <v>10226723.09</v>
      </c>
      <c r="G28" s="15">
        <v>8752771.4900000002</v>
      </c>
      <c r="H28" s="15">
        <f t="shared" si="1"/>
        <v>8274217.1499999985</v>
      </c>
    </row>
    <row r="29" spans="1:8" x14ac:dyDescent="0.2">
      <c r="A29" s="49">
        <v>3600</v>
      </c>
      <c r="B29" s="11" t="s">
        <v>89</v>
      </c>
      <c r="C29" s="15">
        <v>7050100</v>
      </c>
      <c r="D29" s="15">
        <v>3754844.65</v>
      </c>
      <c r="E29" s="15">
        <f t="shared" si="0"/>
        <v>10804944.65</v>
      </c>
      <c r="F29" s="15">
        <v>8364795.2699999996</v>
      </c>
      <c r="G29" s="15">
        <v>8312974.2699999996</v>
      </c>
      <c r="H29" s="15">
        <f t="shared" si="1"/>
        <v>2440149.3800000008</v>
      </c>
    </row>
    <row r="30" spans="1:8" x14ac:dyDescent="0.2">
      <c r="A30" s="49">
        <v>3700</v>
      </c>
      <c r="B30" s="11" t="s">
        <v>90</v>
      </c>
      <c r="C30" s="15">
        <v>1513816</v>
      </c>
      <c r="D30" s="15">
        <v>491200</v>
      </c>
      <c r="E30" s="15">
        <f t="shared" si="0"/>
        <v>2005016</v>
      </c>
      <c r="F30" s="15">
        <v>135063.97</v>
      </c>
      <c r="G30" s="15">
        <v>123058.72</v>
      </c>
      <c r="H30" s="15">
        <f t="shared" si="1"/>
        <v>1869952.03</v>
      </c>
    </row>
    <row r="31" spans="1:8" x14ac:dyDescent="0.2">
      <c r="A31" s="49">
        <v>3800</v>
      </c>
      <c r="B31" s="11" t="s">
        <v>91</v>
      </c>
      <c r="C31" s="15">
        <v>8755000</v>
      </c>
      <c r="D31" s="15">
        <v>4769424.74</v>
      </c>
      <c r="E31" s="15">
        <f t="shared" si="0"/>
        <v>13524424.74</v>
      </c>
      <c r="F31" s="15">
        <v>5156290.46</v>
      </c>
      <c r="G31" s="15">
        <v>3885632.08</v>
      </c>
      <c r="H31" s="15">
        <f t="shared" si="1"/>
        <v>8368134.2800000003</v>
      </c>
    </row>
    <row r="32" spans="1:8" x14ac:dyDescent="0.2">
      <c r="A32" s="49">
        <v>3900</v>
      </c>
      <c r="B32" s="11" t="s">
        <v>19</v>
      </c>
      <c r="C32" s="15">
        <v>38931677.840000004</v>
      </c>
      <c r="D32" s="15">
        <v>-3218237.4</v>
      </c>
      <c r="E32" s="15">
        <f t="shared" si="0"/>
        <v>35713440.440000005</v>
      </c>
      <c r="F32" s="15">
        <v>30240252.079999998</v>
      </c>
      <c r="G32" s="15">
        <v>29083484.539999999</v>
      </c>
      <c r="H32" s="15">
        <f t="shared" si="1"/>
        <v>5473188.3600000069</v>
      </c>
    </row>
    <row r="33" spans="1:8" x14ac:dyDescent="0.2">
      <c r="A33" s="48" t="s">
        <v>64</v>
      </c>
      <c r="B33" s="7"/>
      <c r="C33" s="15">
        <f>SUM(C34:C42)</f>
        <v>70009703.349999994</v>
      </c>
      <c r="D33" s="15">
        <f>SUM(D34:D42)</f>
        <v>31999723.159999996</v>
      </c>
      <c r="E33" s="15">
        <f t="shared" si="0"/>
        <v>102009426.50999999</v>
      </c>
      <c r="F33" s="15">
        <f>SUM(F34:F42)</f>
        <v>88405563.950000003</v>
      </c>
      <c r="G33" s="15">
        <f>SUM(G34:G42)</f>
        <v>87929868.719999999</v>
      </c>
      <c r="H33" s="15">
        <f t="shared" si="1"/>
        <v>13603862.559999987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1601309.52</v>
      </c>
      <c r="E34" s="15">
        <f t="shared" si="0"/>
        <v>1601309.52</v>
      </c>
      <c r="F34" s="15">
        <v>601309.52</v>
      </c>
      <c r="G34" s="15">
        <v>601309.52</v>
      </c>
      <c r="H34" s="15">
        <f t="shared" si="1"/>
        <v>1000000</v>
      </c>
    </row>
    <row r="35" spans="1:8" x14ac:dyDescent="0.2">
      <c r="A35" s="49">
        <v>4200</v>
      </c>
      <c r="B35" s="11" t="s">
        <v>93</v>
      </c>
      <c r="C35" s="15">
        <v>42701123.350000001</v>
      </c>
      <c r="D35" s="15">
        <v>2100000</v>
      </c>
      <c r="E35" s="15">
        <f t="shared" si="0"/>
        <v>44801123.350000001</v>
      </c>
      <c r="F35" s="15">
        <v>44801123.350000001</v>
      </c>
      <c r="G35" s="15">
        <v>44801123.350000001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4880000</v>
      </c>
      <c r="D36" s="15">
        <v>633680.24</v>
      </c>
      <c r="E36" s="15">
        <f t="shared" si="0"/>
        <v>5513680.2400000002</v>
      </c>
      <c r="F36" s="15">
        <v>2017024.89</v>
      </c>
      <c r="G36" s="15">
        <v>2017024.89</v>
      </c>
      <c r="H36" s="15">
        <f t="shared" si="1"/>
        <v>3496655.3500000006</v>
      </c>
    </row>
    <row r="37" spans="1:8" x14ac:dyDescent="0.2">
      <c r="A37" s="49">
        <v>4400</v>
      </c>
      <c r="B37" s="11" t="s">
        <v>95</v>
      </c>
      <c r="C37" s="15">
        <v>22428580</v>
      </c>
      <c r="D37" s="15">
        <v>27664733.399999999</v>
      </c>
      <c r="E37" s="15">
        <f t="shared" si="0"/>
        <v>50093313.399999999</v>
      </c>
      <c r="F37" s="15">
        <v>40986106.189999998</v>
      </c>
      <c r="G37" s="15">
        <v>40510410.960000001</v>
      </c>
      <c r="H37" s="15">
        <f t="shared" si="1"/>
        <v>9107207.2100000009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34640900</v>
      </c>
      <c r="D43" s="15">
        <f>SUM(D44:D52)</f>
        <v>718814.68999999948</v>
      </c>
      <c r="E43" s="15">
        <f t="shared" si="0"/>
        <v>35359714.689999998</v>
      </c>
      <c r="F43" s="15">
        <f>SUM(F44:F52)</f>
        <v>16933916.420000002</v>
      </c>
      <c r="G43" s="15">
        <f>SUM(G44:G52)</f>
        <v>6077011.6099999994</v>
      </c>
      <c r="H43" s="15">
        <f t="shared" si="1"/>
        <v>18425798.269999996</v>
      </c>
    </row>
    <row r="44" spans="1:8" x14ac:dyDescent="0.2">
      <c r="A44" s="49">
        <v>5100</v>
      </c>
      <c r="B44" s="11" t="s">
        <v>99</v>
      </c>
      <c r="C44" s="15">
        <v>2173400</v>
      </c>
      <c r="D44" s="15">
        <v>9946807.1799999997</v>
      </c>
      <c r="E44" s="15">
        <f t="shared" si="0"/>
        <v>12120207.18</v>
      </c>
      <c r="F44" s="15">
        <v>7249380</v>
      </c>
      <c r="G44" s="15">
        <v>627810.15</v>
      </c>
      <c r="H44" s="15">
        <f t="shared" si="1"/>
        <v>4870827.18</v>
      </c>
    </row>
    <row r="45" spans="1:8" x14ac:dyDescent="0.2">
      <c r="A45" s="49">
        <v>5200</v>
      </c>
      <c r="B45" s="11" t="s">
        <v>100</v>
      </c>
      <c r="C45" s="15">
        <v>270000</v>
      </c>
      <c r="D45" s="15">
        <v>308892</v>
      </c>
      <c r="E45" s="15">
        <f t="shared" si="0"/>
        <v>578892</v>
      </c>
      <c r="F45" s="15">
        <v>44892</v>
      </c>
      <c r="G45" s="15">
        <v>0</v>
      </c>
      <c r="H45" s="15">
        <f t="shared" si="1"/>
        <v>534000</v>
      </c>
    </row>
    <row r="46" spans="1:8" x14ac:dyDescent="0.2">
      <c r="A46" s="49">
        <v>5300</v>
      </c>
      <c r="B46" s="11" t="s">
        <v>101</v>
      </c>
      <c r="C46" s="15">
        <v>125000</v>
      </c>
      <c r="D46" s="15">
        <v>-13500</v>
      </c>
      <c r="E46" s="15">
        <f t="shared" si="0"/>
        <v>111500</v>
      </c>
      <c r="F46" s="15">
        <v>0</v>
      </c>
      <c r="G46" s="15">
        <v>0</v>
      </c>
      <c r="H46" s="15">
        <f t="shared" si="1"/>
        <v>111500</v>
      </c>
    </row>
    <row r="47" spans="1:8" x14ac:dyDescent="0.2">
      <c r="A47" s="49">
        <v>5400</v>
      </c>
      <c r="B47" s="11" t="s">
        <v>102</v>
      </c>
      <c r="C47" s="15">
        <v>15429000</v>
      </c>
      <c r="D47" s="15">
        <v>-5062991.82</v>
      </c>
      <c r="E47" s="15">
        <f t="shared" si="0"/>
        <v>10366008.18</v>
      </c>
      <c r="F47" s="15">
        <v>6812680</v>
      </c>
      <c r="G47" s="15">
        <v>2726000</v>
      </c>
      <c r="H47" s="15">
        <f t="shared" si="1"/>
        <v>3553328.1799999997</v>
      </c>
    </row>
    <row r="48" spans="1:8" x14ac:dyDescent="0.2">
      <c r="A48" s="49">
        <v>5500</v>
      </c>
      <c r="B48" s="11" t="s">
        <v>103</v>
      </c>
      <c r="C48" s="15">
        <v>8000000</v>
      </c>
      <c r="D48" s="15">
        <v>-8000000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5313500</v>
      </c>
      <c r="D49" s="15">
        <v>76007.33</v>
      </c>
      <c r="E49" s="15">
        <f t="shared" si="0"/>
        <v>5389507.3300000001</v>
      </c>
      <c r="F49" s="15">
        <v>513924.42</v>
      </c>
      <c r="G49" s="15">
        <v>410161.46</v>
      </c>
      <c r="H49" s="15">
        <f t="shared" si="1"/>
        <v>4875582.91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2080000</v>
      </c>
      <c r="D51" s="15">
        <v>2000000</v>
      </c>
      <c r="E51" s="15">
        <f t="shared" si="0"/>
        <v>4080000</v>
      </c>
      <c r="F51" s="15">
        <v>0</v>
      </c>
      <c r="G51" s="15">
        <v>0</v>
      </c>
      <c r="H51" s="15">
        <f t="shared" si="1"/>
        <v>4080000</v>
      </c>
    </row>
    <row r="52" spans="1:8" x14ac:dyDescent="0.2">
      <c r="A52" s="49">
        <v>5900</v>
      </c>
      <c r="B52" s="11" t="s">
        <v>107</v>
      </c>
      <c r="C52" s="15">
        <v>1250000</v>
      </c>
      <c r="D52" s="15">
        <v>1463600</v>
      </c>
      <c r="E52" s="15">
        <f t="shared" si="0"/>
        <v>2713600</v>
      </c>
      <c r="F52" s="15">
        <v>2313040</v>
      </c>
      <c r="G52" s="15">
        <v>2313040</v>
      </c>
      <c r="H52" s="15">
        <f t="shared" si="1"/>
        <v>400560</v>
      </c>
    </row>
    <row r="53" spans="1:8" x14ac:dyDescent="0.2">
      <c r="A53" s="48" t="s">
        <v>66</v>
      </c>
      <c r="B53" s="7"/>
      <c r="C53" s="15">
        <f>SUM(C54:C56)</f>
        <v>83663560.340000004</v>
      </c>
      <c r="D53" s="15">
        <f>SUM(D54:D56)</f>
        <v>178385827.54999998</v>
      </c>
      <c r="E53" s="15">
        <f t="shared" si="0"/>
        <v>262049387.88999999</v>
      </c>
      <c r="F53" s="15">
        <f>SUM(F54:F56)</f>
        <v>134775473.36000001</v>
      </c>
      <c r="G53" s="15">
        <f>SUM(G54:G56)</f>
        <v>130113168.11</v>
      </c>
      <c r="H53" s="15">
        <f t="shared" si="1"/>
        <v>127273914.52999997</v>
      </c>
    </row>
    <row r="54" spans="1:8" x14ac:dyDescent="0.2">
      <c r="A54" s="49">
        <v>6100</v>
      </c>
      <c r="B54" s="11" t="s">
        <v>108</v>
      </c>
      <c r="C54" s="15">
        <v>83663560.340000004</v>
      </c>
      <c r="D54" s="15">
        <v>163080694.16999999</v>
      </c>
      <c r="E54" s="15">
        <f t="shared" si="0"/>
        <v>246744254.50999999</v>
      </c>
      <c r="F54" s="15">
        <v>124001026.48</v>
      </c>
      <c r="G54" s="15">
        <v>119439441.48</v>
      </c>
      <c r="H54" s="15">
        <f t="shared" si="1"/>
        <v>122743228.02999999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15305133.380000001</v>
      </c>
      <c r="E55" s="15">
        <f t="shared" si="0"/>
        <v>15305133.380000001</v>
      </c>
      <c r="F55" s="15">
        <v>10774446.880000001</v>
      </c>
      <c r="G55" s="15">
        <v>10673726.630000001</v>
      </c>
      <c r="H55" s="15">
        <f t="shared" si="1"/>
        <v>4530686.5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25293783.800000001</v>
      </c>
      <c r="D57" s="15">
        <f>SUM(D58:D64)</f>
        <v>-17188848.129999999</v>
      </c>
      <c r="E57" s="15">
        <f t="shared" si="0"/>
        <v>8104935.6700000018</v>
      </c>
      <c r="F57" s="15">
        <f>SUM(F58:F64)</f>
        <v>0</v>
      </c>
      <c r="G57" s="15">
        <f>SUM(G58:G64)</f>
        <v>0</v>
      </c>
      <c r="H57" s="15">
        <f t="shared" si="1"/>
        <v>8104935.6700000018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25293783.800000001</v>
      </c>
      <c r="D64" s="15">
        <v>-17188848.129999999</v>
      </c>
      <c r="E64" s="15">
        <f t="shared" si="0"/>
        <v>8104935.6700000018</v>
      </c>
      <c r="F64" s="15">
        <v>0</v>
      </c>
      <c r="G64" s="15">
        <v>0</v>
      </c>
      <c r="H64" s="15">
        <f t="shared" si="1"/>
        <v>8104935.6700000018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20734028.629999999</v>
      </c>
      <c r="E65" s="15">
        <f t="shared" si="0"/>
        <v>20734028.629999999</v>
      </c>
      <c r="F65" s="15">
        <f>SUM(F66:F68)</f>
        <v>13036806.380000001</v>
      </c>
      <c r="G65" s="15">
        <f>SUM(G66:G68)</f>
        <v>13036806.380000001</v>
      </c>
      <c r="H65" s="15">
        <f t="shared" si="1"/>
        <v>7697222.2499999981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20734028.629999999</v>
      </c>
      <c r="E68" s="15">
        <f t="shared" si="0"/>
        <v>20734028.629999999</v>
      </c>
      <c r="F68" s="15">
        <v>13036806.380000001</v>
      </c>
      <c r="G68" s="15">
        <v>13036806.380000001</v>
      </c>
      <c r="H68" s="15">
        <f t="shared" si="1"/>
        <v>7697222.2499999981</v>
      </c>
    </row>
    <row r="69" spans="1:8" x14ac:dyDescent="0.2">
      <c r="A69" s="48" t="s">
        <v>69</v>
      </c>
      <c r="B69" s="7"/>
      <c r="C69" s="15">
        <f>SUM(C70:C76)</f>
        <v>32634478.490000002</v>
      </c>
      <c r="D69" s="15">
        <f>SUM(D70:D76)</f>
        <v>140486.25</v>
      </c>
      <c r="E69" s="15">
        <f t="shared" si="0"/>
        <v>32774964.740000002</v>
      </c>
      <c r="F69" s="15">
        <f>SUM(F70:F76)</f>
        <v>19635067.09</v>
      </c>
      <c r="G69" s="15">
        <f>SUM(G70:G76)</f>
        <v>19635067.09</v>
      </c>
      <c r="H69" s="15">
        <f t="shared" si="1"/>
        <v>13139897.650000002</v>
      </c>
    </row>
    <row r="70" spans="1:8" x14ac:dyDescent="0.2">
      <c r="A70" s="49">
        <v>9100</v>
      </c>
      <c r="B70" s="11" t="s">
        <v>118</v>
      </c>
      <c r="C70" s="15">
        <v>13363402.43</v>
      </c>
      <c r="D70" s="15">
        <v>245185.14</v>
      </c>
      <c r="E70" s="15">
        <f t="shared" ref="E70:E76" si="2">C70+D70</f>
        <v>13608587.57</v>
      </c>
      <c r="F70" s="15">
        <v>12290369</v>
      </c>
      <c r="G70" s="15">
        <v>12290369</v>
      </c>
      <c r="H70" s="15">
        <f t="shared" ref="H70:H76" si="3">E70-F70</f>
        <v>1318218.5700000003</v>
      </c>
    </row>
    <row r="71" spans="1:8" x14ac:dyDescent="0.2">
      <c r="A71" s="49">
        <v>9200</v>
      </c>
      <c r="B71" s="11" t="s">
        <v>119</v>
      </c>
      <c r="C71" s="15">
        <v>11771076.060000001</v>
      </c>
      <c r="D71" s="15">
        <v>0</v>
      </c>
      <c r="E71" s="15">
        <f t="shared" si="2"/>
        <v>11771076.060000001</v>
      </c>
      <c r="F71" s="15">
        <v>7344698.0899999999</v>
      </c>
      <c r="G71" s="15">
        <v>7344698.0899999999</v>
      </c>
      <c r="H71" s="15">
        <f t="shared" si="3"/>
        <v>4426377.9700000007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7500000</v>
      </c>
      <c r="D76" s="16">
        <v>-104698.89</v>
      </c>
      <c r="E76" s="16">
        <f t="shared" si="2"/>
        <v>7395301.1100000003</v>
      </c>
      <c r="F76" s="16">
        <v>0</v>
      </c>
      <c r="G76" s="16">
        <v>0</v>
      </c>
      <c r="H76" s="16">
        <f t="shared" si="3"/>
        <v>7395301.1100000003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810993601.83999991</v>
      </c>
      <c r="D77" s="17">
        <f t="shared" si="4"/>
        <v>246425195.01999998</v>
      </c>
      <c r="E77" s="17">
        <f t="shared" si="4"/>
        <v>1057418796.8599998</v>
      </c>
      <c r="F77" s="17">
        <f t="shared" si="4"/>
        <v>766031100.69000006</v>
      </c>
      <c r="G77" s="17">
        <f t="shared" si="4"/>
        <v>722696180.81000006</v>
      </c>
      <c r="H77" s="17">
        <f t="shared" si="4"/>
        <v>291387696.1699999</v>
      </c>
    </row>
    <row r="84" spans="2:6" ht="12" x14ac:dyDescent="0.2">
      <c r="B84" s="52" t="s">
        <v>182</v>
      </c>
      <c r="E84" s="53" t="s">
        <v>183</v>
      </c>
      <c r="F84" s="53"/>
    </row>
    <row r="85" spans="2:6" ht="12" x14ac:dyDescent="0.2">
      <c r="B85" s="52" t="s">
        <v>184</v>
      </c>
      <c r="E85" s="53" t="s">
        <v>185</v>
      </c>
      <c r="F85" s="53"/>
    </row>
  </sheetData>
  <sheetProtection formatCells="0" formatColumns="0" formatRows="0" autoFilter="0"/>
  <mergeCells count="6">
    <mergeCell ref="E85:F85"/>
    <mergeCell ref="A1:H1"/>
    <mergeCell ref="C2:G2"/>
    <mergeCell ref="H2:H3"/>
    <mergeCell ref="A2:B4"/>
    <mergeCell ref="E84:F84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opLeftCell="A10" zoomScaleNormal="100" workbookViewId="0">
      <selection activeCell="B24" sqref="B24:F2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4" t="s">
        <v>129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667625739.07000005</v>
      </c>
      <c r="D6" s="50">
        <v>48919728.380000003</v>
      </c>
      <c r="E6" s="50">
        <f>C6+D6</f>
        <v>716545467.45000005</v>
      </c>
      <c r="F6" s="50">
        <v>588393226.00999999</v>
      </c>
      <c r="G6" s="50">
        <v>560577516.19000006</v>
      </c>
      <c r="H6" s="50">
        <f>E6-F6</f>
        <v>128152241.44000006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122504460.34</v>
      </c>
      <c r="D8" s="50">
        <v>197364980.38999999</v>
      </c>
      <c r="E8" s="50">
        <f>C8+D8</f>
        <v>319869440.73000002</v>
      </c>
      <c r="F8" s="50">
        <v>165347505.68000001</v>
      </c>
      <c r="G8" s="50">
        <v>149828295.62</v>
      </c>
      <c r="H8" s="50">
        <f>E8-F8</f>
        <v>154521935.05000001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20863402.43</v>
      </c>
      <c r="D10" s="50">
        <v>140486.25</v>
      </c>
      <c r="E10" s="50">
        <f>C10+D10</f>
        <v>21003888.68</v>
      </c>
      <c r="F10" s="50">
        <v>12290369</v>
      </c>
      <c r="G10" s="50">
        <v>12290369</v>
      </c>
      <c r="H10" s="50">
        <f>E10-F10</f>
        <v>8713519.6799999997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810993601.84000003</v>
      </c>
      <c r="D16" s="17">
        <f>SUM(D6+D8+D10+D12+D14)</f>
        <v>246425195.01999998</v>
      </c>
      <c r="E16" s="17">
        <f>SUM(E6+E8+E10+E12+E14)</f>
        <v>1057418796.86</v>
      </c>
      <c r="F16" s="17">
        <f t="shared" ref="F16:H16" si="0">SUM(F6+F8+F10+F12+F14)</f>
        <v>766031100.69000006</v>
      </c>
      <c r="G16" s="17">
        <f t="shared" si="0"/>
        <v>722696180.81000006</v>
      </c>
      <c r="H16" s="17">
        <f t="shared" si="0"/>
        <v>291387696.17000008</v>
      </c>
    </row>
    <row r="24" spans="2:6" ht="12" x14ac:dyDescent="0.2">
      <c r="B24" s="52" t="s">
        <v>182</v>
      </c>
      <c r="E24" s="53" t="s">
        <v>183</v>
      </c>
      <c r="F24" s="53"/>
    </row>
    <row r="25" spans="2:6" ht="12" x14ac:dyDescent="0.2">
      <c r="B25" s="52" t="s">
        <v>184</v>
      </c>
      <c r="E25" s="53" t="s">
        <v>185</v>
      </c>
      <c r="F25" s="53"/>
    </row>
  </sheetData>
  <sheetProtection formatCells="0" formatColumns="0" formatRows="0" autoFilter="0"/>
  <mergeCells count="6">
    <mergeCell ref="E25:F25"/>
    <mergeCell ref="A1:H1"/>
    <mergeCell ref="C2:G2"/>
    <mergeCell ref="H2:H3"/>
    <mergeCell ref="A2:B4"/>
    <mergeCell ref="E24:F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showGridLines="0" topLeftCell="A65" workbookViewId="0">
      <selection activeCell="B101" sqref="B101:F10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4" t="s">
        <v>178</v>
      </c>
      <c r="B1" s="55"/>
      <c r="C1" s="55"/>
      <c r="D1" s="55"/>
      <c r="E1" s="55"/>
      <c r="F1" s="55"/>
      <c r="G1" s="55"/>
      <c r="H1" s="56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9" t="s">
        <v>54</v>
      </c>
      <c r="B3" s="60"/>
      <c r="C3" s="54" t="s">
        <v>60</v>
      </c>
      <c r="D3" s="55"/>
      <c r="E3" s="55"/>
      <c r="F3" s="55"/>
      <c r="G3" s="56"/>
      <c r="H3" s="57" t="s">
        <v>59</v>
      </c>
    </row>
    <row r="4" spans="1:8" ht="24.95" customHeight="1" x14ac:dyDescent="0.2">
      <c r="A4" s="61"/>
      <c r="B4" s="62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8"/>
    </row>
    <row r="5" spans="1:8" x14ac:dyDescent="0.2">
      <c r="A5" s="63"/>
      <c r="B5" s="64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14256871.060000001</v>
      </c>
      <c r="D7" s="15">
        <v>1932108.94</v>
      </c>
      <c r="E7" s="15">
        <f>C7+D7</f>
        <v>16188980</v>
      </c>
      <c r="F7" s="15">
        <v>13215605.550000001</v>
      </c>
      <c r="G7" s="15">
        <v>12904641.539999999</v>
      </c>
      <c r="H7" s="15">
        <f>E7-F7</f>
        <v>2973374.4499999993</v>
      </c>
    </row>
    <row r="8" spans="1:8" x14ac:dyDescent="0.2">
      <c r="A8" s="4" t="s">
        <v>131</v>
      </c>
      <c r="B8" s="22"/>
      <c r="C8" s="15">
        <v>20554557.809999999</v>
      </c>
      <c r="D8" s="15">
        <v>9373500.6400000006</v>
      </c>
      <c r="E8" s="15">
        <f t="shared" ref="E8:E13" si="0">C8+D8</f>
        <v>29928058.449999999</v>
      </c>
      <c r="F8" s="15">
        <v>23107606.280000001</v>
      </c>
      <c r="G8" s="15">
        <v>22752571.859999999</v>
      </c>
      <c r="H8" s="15">
        <f t="shared" ref="H8:H13" si="1">E8-F8</f>
        <v>6820452.1699999981</v>
      </c>
    </row>
    <row r="9" spans="1:8" x14ac:dyDescent="0.2">
      <c r="A9" s="4" t="s">
        <v>132</v>
      </c>
      <c r="B9" s="22"/>
      <c r="C9" s="15">
        <v>6963249.8399999999</v>
      </c>
      <c r="D9" s="15">
        <v>-667543.86</v>
      </c>
      <c r="E9" s="15">
        <f t="shared" si="0"/>
        <v>6295705.9799999995</v>
      </c>
      <c r="F9" s="15">
        <v>5358198.55</v>
      </c>
      <c r="G9" s="15">
        <v>5125884.67</v>
      </c>
      <c r="H9" s="15">
        <f t="shared" si="1"/>
        <v>937507.4299999997</v>
      </c>
    </row>
    <row r="10" spans="1:8" x14ac:dyDescent="0.2">
      <c r="A10" s="4" t="s">
        <v>133</v>
      </c>
      <c r="B10" s="22"/>
      <c r="C10" s="15">
        <v>1099349.1299999999</v>
      </c>
      <c r="D10" s="15">
        <v>-164808.26999999999</v>
      </c>
      <c r="E10" s="15">
        <f t="shared" si="0"/>
        <v>934540.85999999987</v>
      </c>
      <c r="F10" s="15">
        <v>788149.91</v>
      </c>
      <c r="G10" s="15">
        <v>760123.13</v>
      </c>
      <c r="H10" s="15">
        <f t="shared" si="1"/>
        <v>146390.94999999984</v>
      </c>
    </row>
    <row r="11" spans="1:8" x14ac:dyDescent="0.2">
      <c r="A11" s="4" t="s">
        <v>134</v>
      </c>
      <c r="B11" s="22"/>
      <c r="C11" s="15">
        <v>966080.26</v>
      </c>
      <c r="D11" s="15">
        <v>32647.35</v>
      </c>
      <c r="E11" s="15">
        <f t="shared" si="0"/>
        <v>998727.61</v>
      </c>
      <c r="F11" s="15">
        <v>854173.48</v>
      </c>
      <c r="G11" s="15">
        <v>833010.25</v>
      </c>
      <c r="H11" s="15">
        <f t="shared" si="1"/>
        <v>144554.13</v>
      </c>
    </row>
    <row r="12" spans="1:8" x14ac:dyDescent="0.2">
      <c r="A12" s="4" t="s">
        <v>135</v>
      </c>
      <c r="B12" s="22"/>
      <c r="C12" s="15">
        <v>518926.12</v>
      </c>
      <c r="D12" s="15">
        <v>-9464.0400000000009</v>
      </c>
      <c r="E12" s="15">
        <f t="shared" si="0"/>
        <v>509462.08</v>
      </c>
      <c r="F12" s="15">
        <v>493146.02</v>
      </c>
      <c r="G12" s="15">
        <v>474418.27</v>
      </c>
      <c r="H12" s="15">
        <f t="shared" si="1"/>
        <v>16316.059999999998</v>
      </c>
    </row>
    <row r="13" spans="1:8" x14ac:dyDescent="0.2">
      <c r="A13" s="4" t="s">
        <v>136</v>
      </c>
      <c r="B13" s="22"/>
      <c r="C13" s="15">
        <v>1603669.2</v>
      </c>
      <c r="D13" s="15">
        <v>1668656.27</v>
      </c>
      <c r="E13" s="15">
        <f t="shared" si="0"/>
        <v>3272325.4699999997</v>
      </c>
      <c r="F13" s="15">
        <v>1168747.69</v>
      </c>
      <c r="G13" s="15">
        <v>1137093.8</v>
      </c>
      <c r="H13" s="15">
        <f t="shared" si="1"/>
        <v>2103577.7799999998</v>
      </c>
    </row>
    <row r="14" spans="1:8" x14ac:dyDescent="0.2">
      <c r="A14" s="4" t="s">
        <v>137</v>
      </c>
      <c r="B14" s="22"/>
      <c r="C14" s="15">
        <v>11334615.1</v>
      </c>
      <c r="D14" s="15">
        <v>11271441.050000001</v>
      </c>
      <c r="E14" s="15">
        <f t="shared" ref="E14" si="2">C14+D14</f>
        <v>22606056.149999999</v>
      </c>
      <c r="F14" s="15">
        <v>20526911.109999999</v>
      </c>
      <c r="G14" s="15">
        <v>20333994.120000001</v>
      </c>
      <c r="H14" s="15">
        <f t="shared" ref="H14" si="3">E14-F14</f>
        <v>2079145.0399999991</v>
      </c>
    </row>
    <row r="15" spans="1:8" x14ac:dyDescent="0.2">
      <c r="A15" s="4" t="s">
        <v>138</v>
      </c>
      <c r="B15" s="22"/>
      <c r="C15" s="15">
        <v>137677272.53</v>
      </c>
      <c r="D15" s="15">
        <v>-19968637.460000001</v>
      </c>
      <c r="E15" s="15">
        <f t="shared" ref="E15" si="4">C15+D15</f>
        <v>117708635.06999999</v>
      </c>
      <c r="F15" s="15">
        <v>100394053.37</v>
      </c>
      <c r="G15" s="15">
        <v>79464977.099999994</v>
      </c>
      <c r="H15" s="15">
        <f t="shared" ref="H15" si="5">E15-F15</f>
        <v>17314581.699999988</v>
      </c>
    </row>
    <row r="16" spans="1:8" x14ac:dyDescent="0.2">
      <c r="A16" s="4" t="s">
        <v>139</v>
      </c>
      <c r="B16" s="22"/>
      <c r="C16" s="15">
        <v>4078342.98</v>
      </c>
      <c r="D16" s="15">
        <v>-219913.51</v>
      </c>
      <c r="E16" s="15">
        <f t="shared" ref="E16" si="6">C16+D16</f>
        <v>3858429.4699999997</v>
      </c>
      <c r="F16" s="15">
        <v>3315697.36</v>
      </c>
      <c r="G16" s="15">
        <v>3227548.06</v>
      </c>
      <c r="H16" s="15">
        <f t="shared" ref="H16" si="7">E16-F16</f>
        <v>542732.10999999987</v>
      </c>
    </row>
    <row r="17" spans="1:8" x14ac:dyDescent="0.2">
      <c r="A17" s="4" t="s">
        <v>140</v>
      </c>
      <c r="B17" s="22"/>
      <c r="C17" s="15">
        <v>10929699.289999999</v>
      </c>
      <c r="D17" s="15">
        <v>-54429.87</v>
      </c>
      <c r="E17" s="15">
        <f t="shared" ref="E17" si="8">C17+D17</f>
        <v>10875269.42</v>
      </c>
      <c r="F17" s="15">
        <v>9251045.2200000007</v>
      </c>
      <c r="G17" s="15">
        <v>9113119.3900000006</v>
      </c>
      <c r="H17" s="15">
        <f t="shared" ref="H17" si="9">E17-F17</f>
        <v>1624224.1999999993</v>
      </c>
    </row>
    <row r="18" spans="1:8" x14ac:dyDescent="0.2">
      <c r="A18" s="4" t="s">
        <v>141</v>
      </c>
      <c r="B18" s="22"/>
      <c r="C18" s="15">
        <v>8443454.6600000001</v>
      </c>
      <c r="D18" s="15">
        <v>-662230.9</v>
      </c>
      <c r="E18" s="15">
        <f t="shared" ref="E18" si="10">C18+D18</f>
        <v>7781223.7599999998</v>
      </c>
      <c r="F18" s="15">
        <v>6790900.3600000003</v>
      </c>
      <c r="G18" s="15">
        <v>6611621.8899999997</v>
      </c>
      <c r="H18" s="15">
        <f t="shared" ref="H18" si="11">E18-F18</f>
        <v>990323.39999999944</v>
      </c>
    </row>
    <row r="19" spans="1:8" x14ac:dyDescent="0.2">
      <c r="A19" s="4" t="s">
        <v>142</v>
      </c>
      <c r="B19" s="22"/>
      <c r="C19" s="15">
        <v>35553866.460000001</v>
      </c>
      <c r="D19" s="15">
        <v>1770277.09</v>
      </c>
      <c r="E19" s="15">
        <f t="shared" ref="E19" si="12">C19+D19</f>
        <v>37324143.550000004</v>
      </c>
      <c r="F19" s="15">
        <v>29417449.710000001</v>
      </c>
      <c r="G19" s="15">
        <v>28586300.489999998</v>
      </c>
      <c r="H19" s="15">
        <f t="shared" ref="H19" si="13">E19-F19</f>
        <v>7906693.8400000036</v>
      </c>
    </row>
    <row r="20" spans="1:8" x14ac:dyDescent="0.2">
      <c r="A20" s="4" t="s">
        <v>143</v>
      </c>
      <c r="B20" s="22"/>
      <c r="C20" s="15">
        <v>3204886.58</v>
      </c>
      <c r="D20" s="15">
        <v>4414845.71</v>
      </c>
      <c r="E20" s="15">
        <f t="shared" ref="E20" si="14">C20+D20</f>
        <v>7619732.29</v>
      </c>
      <c r="F20" s="15">
        <v>2935421.51</v>
      </c>
      <c r="G20" s="15">
        <v>2834805.78</v>
      </c>
      <c r="H20" s="15">
        <f t="shared" ref="H20" si="15">E20-F20</f>
        <v>4684310.78</v>
      </c>
    </row>
    <row r="21" spans="1:8" x14ac:dyDescent="0.2">
      <c r="A21" s="4" t="s">
        <v>144</v>
      </c>
      <c r="B21" s="22"/>
      <c r="C21" s="15">
        <v>109755330.77</v>
      </c>
      <c r="D21" s="15">
        <v>-13200475.189999999</v>
      </c>
      <c r="E21" s="15">
        <f t="shared" ref="E21" si="16">C21+D21</f>
        <v>96554855.579999998</v>
      </c>
      <c r="F21" s="15">
        <v>70157852.400000006</v>
      </c>
      <c r="G21" s="15">
        <v>69032378.180000007</v>
      </c>
      <c r="H21" s="15">
        <f t="shared" ref="H21" si="17">E21-F21</f>
        <v>26397003.179999992</v>
      </c>
    </row>
    <row r="22" spans="1:8" x14ac:dyDescent="0.2">
      <c r="A22" s="4" t="s">
        <v>145</v>
      </c>
      <c r="B22" s="22"/>
      <c r="C22" s="15">
        <v>4605283.68</v>
      </c>
      <c r="D22" s="15">
        <v>-547432.09</v>
      </c>
      <c r="E22" s="15">
        <f t="shared" ref="E22" si="18">C22+D22</f>
        <v>4057851.59</v>
      </c>
      <c r="F22" s="15">
        <v>3565798.95</v>
      </c>
      <c r="G22" s="15">
        <v>3392414.41</v>
      </c>
      <c r="H22" s="15">
        <f t="shared" ref="H22" si="19">E22-F22</f>
        <v>492052.63999999966</v>
      </c>
    </row>
    <row r="23" spans="1:8" x14ac:dyDescent="0.2">
      <c r="A23" s="4" t="s">
        <v>146</v>
      </c>
      <c r="B23" s="22"/>
      <c r="C23" s="15">
        <v>32512838.309999999</v>
      </c>
      <c r="D23" s="15">
        <v>2995179.47</v>
      </c>
      <c r="E23" s="15">
        <f t="shared" ref="E23" si="20">C23+D23</f>
        <v>35508017.780000001</v>
      </c>
      <c r="F23" s="15">
        <v>28039882.629999999</v>
      </c>
      <c r="G23" s="15">
        <v>27425610.18</v>
      </c>
      <c r="H23" s="15">
        <f t="shared" ref="H23" si="21">E23-F23</f>
        <v>7468135.1500000022</v>
      </c>
    </row>
    <row r="24" spans="1:8" x14ac:dyDescent="0.2">
      <c r="A24" s="4" t="s">
        <v>147</v>
      </c>
      <c r="B24" s="22"/>
      <c r="C24" s="15">
        <v>854251.3</v>
      </c>
      <c r="D24" s="15">
        <v>-44345.97</v>
      </c>
      <c r="E24" s="15">
        <f t="shared" ref="E24" si="22">C24+D24</f>
        <v>809905.33000000007</v>
      </c>
      <c r="F24" s="15">
        <v>518553.79</v>
      </c>
      <c r="G24" s="15">
        <v>485855.59</v>
      </c>
      <c r="H24" s="15">
        <f t="shared" ref="H24" si="23">E24-F24</f>
        <v>291351.5400000001</v>
      </c>
    </row>
    <row r="25" spans="1:8" x14ac:dyDescent="0.2">
      <c r="A25" s="4" t="s">
        <v>148</v>
      </c>
      <c r="B25" s="22"/>
      <c r="C25" s="15">
        <v>1993254.93</v>
      </c>
      <c r="D25" s="15">
        <v>172690.22</v>
      </c>
      <c r="E25" s="15">
        <f t="shared" ref="E25" si="24">C25+D25</f>
        <v>2165945.15</v>
      </c>
      <c r="F25" s="15">
        <v>1878524.4</v>
      </c>
      <c r="G25" s="15">
        <v>1804245.59</v>
      </c>
      <c r="H25" s="15">
        <f t="shared" ref="H25" si="25">E25-F25</f>
        <v>287420.75</v>
      </c>
    </row>
    <row r="26" spans="1:8" x14ac:dyDescent="0.2">
      <c r="A26" s="4" t="s">
        <v>149</v>
      </c>
      <c r="B26" s="22"/>
      <c r="C26" s="15">
        <v>777728.65</v>
      </c>
      <c r="D26" s="15">
        <v>-7746.11</v>
      </c>
      <c r="E26" s="15">
        <f t="shared" ref="E26" si="26">C26+D26</f>
        <v>769982.54</v>
      </c>
      <c r="F26" s="15">
        <v>721979.9</v>
      </c>
      <c r="G26" s="15">
        <v>700940.92</v>
      </c>
      <c r="H26" s="15">
        <f t="shared" ref="H26" si="27">E26-F26</f>
        <v>48002.640000000014</v>
      </c>
    </row>
    <row r="27" spans="1:8" x14ac:dyDescent="0.2">
      <c r="A27" s="4" t="s">
        <v>150</v>
      </c>
      <c r="B27" s="22"/>
      <c r="C27" s="15">
        <v>108168430.90000001</v>
      </c>
      <c r="D27" s="15">
        <v>209894850.97999999</v>
      </c>
      <c r="E27" s="15">
        <f t="shared" ref="E27" si="28">C27+D27</f>
        <v>318063281.88</v>
      </c>
      <c r="F27" s="15">
        <v>169107454.75999999</v>
      </c>
      <c r="G27" s="15">
        <v>157689371.91</v>
      </c>
      <c r="H27" s="15">
        <f t="shared" ref="H27" si="29">E27-F27</f>
        <v>148955827.12</v>
      </c>
    </row>
    <row r="28" spans="1:8" x14ac:dyDescent="0.2">
      <c r="A28" s="4" t="s">
        <v>151</v>
      </c>
      <c r="B28" s="22"/>
      <c r="C28" s="15">
        <v>13056723.18</v>
      </c>
      <c r="D28" s="15">
        <v>1758199.57</v>
      </c>
      <c r="E28" s="15">
        <f t="shared" ref="E28" si="30">C28+D28</f>
        <v>14814922.75</v>
      </c>
      <c r="F28" s="15">
        <v>13728936.869999999</v>
      </c>
      <c r="G28" s="15">
        <v>13373336.59</v>
      </c>
      <c r="H28" s="15">
        <f t="shared" ref="H28" si="31">E28-F28</f>
        <v>1085985.8800000008</v>
      </c>
    </row>
    <row r="29" spans="1:8" x14ac:dyDescent="0.2">
      <c r="A29" s="4" t="s">
        <v>152</v>
      </c>
      <c r="B29" s="22"/>
      <c r="C29" s="15">
        <v>2591058.91</v>
      </c>
      <c r="D29" s="15">
        <v>143785.21</v>
      </c>
      <c r="E29" s="15">
        <f t="shared" ref="E29" si="32">C29+D29</f>
        <v>2734844.12</v>
      </c>
      <c r="F29" s="15">
        <v>2020227.77</v>
      </c>
      <c r="G29" s="15">
        <v>1985474.28</v>
      </c>
      <c r="H29" s="15">
        <f t="shared" ref="H29" si="33">E29-F29</f>
        <v>714616.35000000009</v>
      </c>
    </row>
    <row r="30" spans="1:8" x14ac:dyDescent="0.2">
      <c r="A30" s="4" t="s">
        <v>153</v>
      </c>
      <c r="B30" s="22"/>
      <c r="C30" s="15">
        <v>7865250.3700000001</v>
      </c>
      <c r="D30" s="15">
        <v>569512.99</v>
      </c>
      <c r="E30" s="15">
        <f t="shared" ref="E30" si="34">C30+D30</f>
        <v>8434763.3599999994</v>
      </c>
      <c r="F30" s="15">
        <v>6869657.29</v>
      </c>
      <c r="G30" s="15">
        <v>6680873.5199999996</v>
      </c>
      <c r="H30" s="15">
        <f t="shared" ref="H30" si="35">E30-F30</f>
        <v>1565106.0699999994</v>
      </c>
    </row>
    <row r="31" spans="1:8" x14ac:dyDescent="0.2">
      <c r="A31" s="4" t="s">
        <v>154</v>
      </c>
      <c r="B31" s="22"/>
      <c r="C31" s="15">
        <v>4489840.4800000004</v>
      </c>
      <c r="D31" s="15">
        <v>-318474.25</v>
      </c>
      <c r="E31" s="15">
        <f t="shared" ref="E31" si="36">C31+D31</f>
        <v>4171366.2300000004</v>
      </c>
      <c r="F31" s="15">
        <v>2854360.85</v>
      </c>
      <c r="G31" s="15">
        <v>2806980.74</v>
      </c>
      <c r="H31" s="15">
        <f t="shared" ref="H31" si="37">E31-F31</f>
        <v>1317005.3800000004</v>
      </c>
    </row>
    <row r="32" spans="1:8" x14ac:dyDescent="0.2">
      <c r="A32" s="4" t="s">
        <v>155</v>
      </c>
      <c r="B32" s="22"/>
      <c r="C32" s="15">
        <v>19940510.870000001</v>
      </c>
      <c r="D32" s="15">
        <v>-1060901.71</v>
      </c>
      <c r="E32" s="15">
        <f t="shared" ref="E32" si="38">C32+D32</f>
        <v>18879609.16</v>
      </c>
      <c r="F32" s="15">
        <v>14551157.75</v>
      </c>
      <c r="G32" s="15">
        <v>14189572.75</v>
      </c>
      <c r="H32" s="15">
        <f t="shared" ref="H32" si="39">E32-F32</f>
        <v>4328451.41</v>
      </c>
    </row>
    <row r="33" spans="1:8" x14ac:dyDescent="0.2">
      <c r="A33" s="4" t="s">
        <v>156</v>
      </c>
      <c r="B33" s="22"/>
      <c r="C33" s="15">
        <v>2420174.73</v>
      </c>
      <c r="D33" s="15">
        <v>2721502.31</v>
      </c>
      <c r="E33" s="15">
        <f t="shared" ref="E33" si="40">C33+D33</f>
        <v>5141677.04</v>
      </c>
      <c r="F33" s="15">
        <v>4275192.2300000004</v>
      </c>
      <c r="G33" s="15">
        <v>3950582.07</v>
      </c>
      <c r="H33" s="15">
        <f t="shared" ref="H33" si="41">E33-F33</f>
        <v>866484.80999999959</v>
      </c>
    </row>
    <row r="34" spans="1:8" x14ac:dyDescent="0.2">
      <c r="A34" s="4" t="s">
        <v>157</v>
      </c>
      <c r="B34" s="22"/>
      <c r="C34" s="15">
        <v>3012945.72</v>
      </c>
      <c r="D34" s="15">
        <v>265931.94</v>
      </c>
      <c r="E34" s="15">
        <f t="shared" ref="E34" si="42">C34+D34</f>
        <v>3278877.66</v>
      </c>
      <c r="F34" s="15">
        <v>2187907.48</v>
      </c>
      <c r="G34" s="15">
        <v>2124617.34</v>
      </c>
      <c r="H34" s="15">
        <f t="shared" ref="H34" si="43">E34-F34</f>
        <v>1090970.1800000002</v>
      </c>
    </row>
    <row r="35" spans="1:8" x14ac:dyDescent="0.2">
      <c r="A35" s="4" t="s">
        <v>158</v>
      </c>
      <c r="B35" s="22"/>
      <c r="C35" s="15">
        <v>15654852.43</v>
      </c>
      <c r="D35" s="15">
        <v>247895.71</v>
      </c>
      <c r="E35" s="15">
        <f t="shared" ref="E35" si="44">C35+D35</f>
        <v>15902748.140000001</v>
      </c>
      <c r="F35" s="15">
        <v>11220623.289999999</v>
      </c>
      <c r="G35" s="15">
        <v>10958993.66</v>
      </c>
      <c r="H35" s="15">
        <f t="shared" ref="H35" si="45">E35-F35</f>
        <v>4682124.8500000015</v>
      </c>
    </row>
    <row r="36" spans="1:8" x14ac:dyDescent="0.2">
      <c r="A36" s="4" t="s">
        <v>159</v>
      </c>
      <c r="B36" s="22"/>
      <c r="C36" s="15">
        <v>17462517.050000001</v>
      </c>
      <c r="D36" s="15">
        <v>9754178.1199999992</v>
      </c>
      <c r="E36" s="15">
        <f t="shared" ref="E36" si="46">C36+D36</f>
        <v>27216695.170000002</v>
      </c>
      <c r="F36" s="15">
        <v>21070871.68</v>
      </c>
      <c r="G36" s="15">
        <v>20861527.460000001</v>
      </c>
      <c r="H36" s="15">
        <f t="shared" ref="H36" si="47">E36-F36</f>
        <v>6145823.4900000021</v>
      </c>
    </row>
    <row r="37" spans="1:8" x14ac:dyDescent="0.2">
      <c r="A37" s="4" t="s">
        <v>160</v>
      </c>
      <c r="B37" s="22"/>
      <c r="C37" s="15">
        <v>8865744.9399999995</v>
      </c>
      <c r="D37" s="15">
        <v>2170222.9</v>
      </c>
      <c r="E37" s="15">
        <f t="shared" ref="E37" si="48">C37+D37</f>
        <v>11035967.84</v>
      </c>
      <c r="F37" s="15">
        <v>9286555.7599999998</v>
      </c>
      <c r="G37" s="15">
        <v>8337435.3600000003</v>
      </c>
      <c r="H37" s="15">
        <f t="shared" ref="H37" si="49">E37-F37</f>
        <v>1749412.08</v>
      </c>
    </row>
    <row r="38" spans="1:8" x14ac:dyDescent="0.2">
      <c r="A38" s="4" t="s">
        <v>161</v>
      </c>
      <c r="B38" s="22"/>
      <c r="C38" s="15">
        <v>10269162.49</v>
      </c>
      <c r="D38" s="15">
        <v>2734181.64</v>
      </c>
      <c r="E38" s="15">
        <f t="shared" ref="E38" si="50">C38+D38</f>
        <v>13003344.130000001</v>
      </c>
      <c r="F38" s="15">
        <v>7536055.71</v>
      </c>
      <c r="G38" s="15">
        <v>7390307.1100000003</v>
      </c>
      <c r="H38" s="15">
        <f t="shared" ref="H38" si="51">E38-F38</f>
        <v>5467288.4200000009</v>
      </c>
    </row>
    <row r="39" spans="1:8" x14ac:dyDescent="0.2">
      <c r="A39" s="4" t="s">
        <v>162</v>
      </c>
      <c r="B39" s="22"/>
      <c r="C39" s="15">
        <v>18737371.43</v>
      </c>
      <c r="D39" s="15">
        <v>-1220476.96</v>
      </c>
      <c r="E39" s="15">
        <f t="shared" ref="E39" si="52">C39+D39</f>
        <v>17516894.469999999</v>
      </c>
      <c r="F39" s="15">
        <v>14399389.4</v>
      </c>
      <c r="G39" s="15">
        <v>13834160.74</v>
      </c>
      <c r="H39" s="15">
        <f t="shared" ref="H39" si="53">E39-F39</f>
        <v>3117505.0699999984</v>
      </c>
    </row>
    <row r="40" spans="1:8" x14ac:dyDescent="0.2">
      <c r="A40" s="4" t="s">
        <v>163</v>
      </c>
      <c r="B40" s="22"/>
      <c r="C40" s="15">
        <v>5210117.2699999996</v>
      </c>
      <c r="D40" s="15">
        <v>3350945.96</v>
      </c>
      <c r="E40" s="15">
        <f t="shared" ref="E40" si="54">C40+D40</f>
        <v>8561063.2300000004</v>
      </c>
      <c r="F40" s="15">
        <v>7361450.3700000001</v>
      </c>
      <c r="G40" s="15">
        <v>6617618.7300000004</v>
      </c>
      <c r="H40" s="15">
        <f t="shared" ref="H40" si="55">E40-F40</f>
        <v>1199612.8600000003</v>
      </c>
    </row>
    <row r="41" spans="1:8" x14ac:dyDescent="0.2">
      <c r="A41" s="4" t="s">
        <v>164</v>
      </c>
      <c r="B41" s="22"/>
      <c r="C41" s="15">
        <v>9829384.5399999991</v>
      </c>
      <c r="D41" s="15">
        <v>4577953.75</v>
      </c>
      <c r="E41" s="15">
        <f t="shared" ref="E41" si="56">C41+D41</f>
        <v>14407338.289999999</v>
      </c>
      <c r="F41" s="15">
        <v>6809009.6100000003</v>
      </c>
      <c r="G41" s="15">
        <v>6641409.9000000004</v>
      </c>
      <c r="H41" s="15">
        <f t="shared" ref="H41" si="57">E41-F41</f>
        <v>7598328.6799999988</v>
      </c>
    </row>
    <row r="42" spans="1:8" x14ac:dyDescent="0.2">
      <c r="A42" s="4" t="s">
        <v>165</v>
      </c>
      <c r="B42" s="22"/>
      <c r="C42" s="15">
        <v>5724026.04</v>
      </c>
      <c r="D42" s="15">
        <v>865327.17</v>
      </c>
      <c r="E42" s="15">
        <f t="shared" ref="E42" si="58">C42+D42</f>
        <v>6589353.21</v>
      </c>
      <c r="F42" s="15">
        <v>5286786.9800000004</v>
      </c>
      <c r="G42" s="15">
        <v>5135683.32</v>
      </c>
      <c r="H42" s="15">
        <f t="shared" ref="H42" si="59">E42-F42</f>
        <v>1302566.2299999995</v>
      </c>
    </row>
    <row r="43" spans="1:8" x14ac:dyDescent="0.2">
      <c r="A43" s="4" t="s">
        <v>166</v>
      </c>
      <c r="B43" s="22"/>
      <c r="C43" s="15">
        <v>13527341.93</v>
      </c>
      <c r="D43" s="15">
        <v>-175919.91</v>
      </c>
      <c r="E43" s="15">
        <f t="shared" ref="E43" si="60">C43+D43</f>
        <v>13351422.02</v>
      </c>
      <c r="F43" s="15">
        <v>10618406.23</v>
      </c>
      <c r="G43" s="15">
        <v>10418455.949999999</v>
      </c>
      <c r="H43" s="15">
        <f t="shared" ref="H43" si="61">E43-F43</f>
        <v>2733015.7899999991</v>
      </c>
    </row>
    <row r="44" spans="1:8" x14ac:dyDescent="0.2">
      <c r="A44" s="4" t="s">
        <v>167</v>
      </c>
      <c r="B44" s="22"/>
      <c r="C44" s="15">
        <v>17370635.190000001</v>
      </c>
      <c r="D44" s="15">
        <v>3816016.72</v>
      </c>
      <c r="E44" s="15">
        <f t="shared" ref="E44" si="62">C44+D44</f>
        <v>21186651.91</v>
      </c>
      <c r="F44" s="15">
        <v>20853371.050000001</v>
      </c>
      <c r="G44" s="15">
        <v>20663025.140000001</v>
      </c>
      <c r="H44" s="15">
        <f t="shared" ref="H44" si="63">E44-F44</f>
        <v>333280.8599999994</v>
      </c>
    </row>
    <row r="45" spans="1:8" x14ac:dyDescent="0.2">
      <c r="A45" s="4" t="s">
        <v>168</v>
      </c>
      <c r="B45" s="22"/>
      <c r="C45" s="15">
        <v>40723303.520000003</v>
      </c>
      <c r="D45" s="15">
        <v>4960233.1900000004</v>
      </c>
      <c r="E45" s="15">
        <f t="shared" ref="E45" si="64">C45+D45</f>
        <v>45683536.710000001</v>
      </c>
      <c r="F45" s="15">
        <v>38716740.340000004</v>
      </c>
      <c r="G45" s="15">
        <v>38255505.829999998</v>
      </c>
      <c r="H45" s="15">
        <f t="shared" ref="H45" si="65">E45-F45</f>
        <v>6966796.3699999973</v>
      </c>
    </row>
    <row r="46" spans="1:8" x14ac:dyDescent="0.2">
      <c r="A46" s="4" t="s">
        <v>169</v>
      </c>
      <c r="B46" s="22"/>
      <c r="C46" s="15">
        <v>11545265.27</v>
      </c>
      <c r="D46" s="15">
        <v>167134.16</v>
      </c>
      <c r="E46" s="15">
        <f t="shared" ref="E46" si="66">C46+D46</f>
        <v>11712399.43</v>
      </c>
      <c r="F46" s="15">
        <v>10997512.890000001</v>
      </c>
      <c r="G46" s="15">
        <v>10703470.02</v>
      </c>
      <c r="H46" s="15">
        <f t="shared" ref="H46" si="67">E46-F46</f>
        <v>714886.53999999911</v>
      </c>
    </row>
    <row r="47" spans="1:8" x14ac:dyDescent="0.2">
      <c r="A47" s="4" t="s">
        <v>170</v>
      </c>
      <c r="B47" s="22"/>
      <c r="C47" s="15">
        <v>3354176.25</v>
      </c>
      <c r="D47" s="15">
        <v>226127.39</v>
      </c>
      <c r="E47" s="15">
        <f t="shared" ref="E47" si="68">C47+D47</f>
        <v>3580303.64</v>
      </c>
      <c r="F47" s="15">
        <v>3036748.77</v>
      </c>
      <c r="G47" s="15">
        <v>2962818.85</v>
      </c>
      <c r="H47" s="15">
        <f t="shared" ref="H47" si="69">E47-F47</f>
        <v>543554.87000000011</v>
      </c>
    </row>
    <row r="48" spans="1:8" x14ac:dyDescent="0.2">
      <c r="A48" s="4" t="s">
        <v>171</v>
      </c>
      <c r="B48" s="22"/>
      <c r="C48" s="15">
        <v>13797960.130000001</v>
      </c>
      <c r="D48" s="15">
        <v>1673216.15</v>
      </c>
      <c r="E48" s="15">
        <f t="shared" ref="E48" si="70">C48+D48</f>
        <v>15471176.280000001</v>
      </c>
      <c r="F48" s="15">
        <v>11689721.52</v>
      </c>
      <c r="G48" s="15">
        <v>11241978.35</v>
      </c>
      <c r="H48" s="15">
        <f t="shared" ref="H48" si="71">E48-F48</f>
        <v>3781454.7600000016</v>
      </c>
    </row>
    <row r="49" spans="1:8" x14ac:dyDescent="0.2">
      <c r="A49" s="4" t="s">
        <v>172</v>
      </c>
      <c r="B49" s="22"/>
      <c r="C49" s="15">
        <v>2042348.01</v>
      </c>
      <c r="D49" s="15">
        <v>72567.34</v>
      </c>
      <c r="E49" s="15">
        <f t="shared" ref="E49" si="72">C49+D49</f>
        <v>2114915.35</v>
      </c>
      <c r="F49" s="15">
        <v>1520356.57</v>
      </c>
      <c r="G49" s="15">
        <v>1478691.77</v>
      </c>
      <c r="H49" s="15">
        <f t="shared" ref="H49" si="73">E49-F49</f>
        <v>594558.78</v>
      </c>
    </row>
    <row r="50" spans="1:8" x14ac:dyDescent="0.2">
      <c r="A50" s="4" t="s">
        <v>173</v>
      </c>
      <c r="B50" s="22"/>
      <c r="C50" s="15">
        <v>2395494.84</v>
      </c>
      <c r="D50" s="15">
        <v>-30388.66</v>
      </c>
      <c r="E50" s="15">
        <f t="shared" ref="E50" si="74">C50+D50</f>
        <v>2365106.1799999997</v>
      </c>
      <c r="F50" s="15">
        <v>1786650.96</v>
      </c>
      <c r="G50" s="15">
        <v>1703402.16</v>
      </c>
      <c r="H50" s="15">
        <f t="shared" ref="H50" si="75">E50-F50</f>
        <v>578455.21999999974</v>
      </c>
    </row>
    <row r="51" spans="1:8" x14ac:dyDescent="0.2">
      <c r="A51" s="4" t="s">
        <v>174</v>
      </c>
      <c r="B51" s="22"/>
      <c r="C51" s="15">
        <v>2554313.34</v>
      </c>
      <c r="D51" s="15">
        <v>-22746.16</v>
      </c>
      <c r="E51" s="15">
        <f t="shared" ref="E51" si="76">C51+D51</f>
        <v>2531567.1799999997</v>
      </c>
      <c r="F51" s="15">
        <v>1845133.02</v>
      </c>
      <c r="G51" s="15">
        <v>1788208.69</v>
      </c>
      <c r="H51" s="15">
        <f t="shared" ref="H51" si="77">E51-F51</f>
        <v>686434.15999999968</v>
      </c>
    </row>
    <row r="52" spans="1:8" x14ac:dyDescent="0.2">
      <c r="A52" s="4" t="s">
        <v>175</v>
      </c>
      <c r="B52" s="22"/>
      <c r="C52" s="15">
        <v>33380223.350000001</v>
      </c>
      <c r="D52" s="15">
        <v>1200000</v>
      </c>
      <c r="E52" s="15">
        <f t="shared" ref="E52" si="78">C52+D52</f>
        <v>34580223.350000001</v>
      </c>
      <c r="F52" s="15">
        <v>34580223.350000001</v>
      </c>
      <c r="G52" s="15">
        <v>34580223.350000001</v>
      </c>
      <c r="H52" s="15">
        <f t="shared" ref="H52" si="79">E52-F52</f>
        <v>0</v>
      </c>
    </row>
    <row r="53" spans="1:8" x14ac:dyDescent="0.2">
      <c r="A53" s="4" t="s">
        <v>176</v>
      </c>
      <c r="B53" s="22"/>
      <c r="C53" s="15">
        <v>4500000</v>
      </c>
      <c r="D53" s="15">
        <v>320900</v>
      </c>
      <c r="E53" s="15">
        <f t="shared" ref="E53" si="80">C53+D53</f>
        <v>4820900</v>
      </c>
      <c r="F53" s="15">
        <v>4820900</v>
      </c>
      <c r="G53" s="15">
        <v>4820900</v>
      </c>
      <c r="H53" s="15">
        <f t="shared" ref="H53" si="81">E53-F53</f>
        <v>0</v>
      </c>
    </row>
    <row r="54" spans="1:8" x14ac:dyDescent="0.2">
      <c r="A54" s="4" t="s">
        <v>177</v>
      </c>
      <c r="B54" s="22"/>
      <c r="C54" s="15">
        <v>4820900</v>
      </c>
      <c r="D54" s="15">
        <v>-320900</v>
      </c>
      <c r="E54" s="15">
        <f t="shared" ref="E54" si="82">C54+D54</f>
        <v>4500000</v>
      </c>
      <c r="F54" s="15">
        <v>4500000</v>
      </c>
      <c r="G54" s="15">
        <v>4500000</v>
      </c>
      <c r="H54" s="15">
        <f t="shared" ref="H54" si="83">E54-F54</f>
        <v>0</v>
      </c>
    </row>
    <row r="55" spans="1:8" x14ac:dyDescent="0.2">
      <c r="A55" s="4"/>
      <c r="B55" s="22"/>
      <c r="C55" s="15"/>
      <c r="D55" s="15"/>
      <c r="E55" s="15"/>
      <c r="F55" s="15"/>
      <c r="G55" s="15"/>
      <c r="H55" s="15"/>
    </row>
    <row r="56" spans="1:8" x14ac:dyDescent="0.2">
      <c r="A56" s="4"/>
      <c r="B56" s="25"/>
      <c r="C56" s="16"/>
      <c r="D56" s="16"/>
      <c r="E56" s="16"/>
      <c r="F56" s="16"/>
      <c r="G56" s="16"/>
      <c r="H56" s="16"/>
    </row>
    <row r="57" spans="1:8" x14ac:dyDescent="0.2">
      <c r="A57" s="26"/>
      <c r="B57" s="47" t="s">
        <v>53</v>
      </c>
      <c r="C57" s="23">
        <f t="shared" ref="C57:H57" si="84">SUM(C7:C56)</f>
        <v>810993601.84000003</v>
      </c>
      <c r="D57" s="23">
        <f t="shared" si="84"/>
        <v>246425195.01999998</v>
      </c>
      <c r="E57" s="23">
        <f t="shared" si="84"/>
        <v>1057418796.8599997</v>
      </c>
      <c r="F57" s="23">
        <f t="shared" si="84"/>
        <v>766031100.68999994</v>
      </c>
      <c r="G57" s="23">
        <f t="shared" si="84"/>
        <v>722696180.81000006</v>
      </c>
      <c r="H57" s="23">
        <f t="shared" si="84"/>
        <v>291387696.17000008</v>
      </c>
    </row>
    <row r="60" spans="1:8" ht="45" customHeight="1" x14ac:dyDescent="0.2">
      <c r="A60" s="54" t="s">
        <v>179</v>
      </c>
      <c r="B60" s="55"/>
      <c r="C60" s="55"/>
      <c r="D60" s="55"/>
      <c r="E60" s="55"/>
      <c r="F60" s="55"/>
      <c r="G60" s="55"/>
      <c r="H60" s="56"/>
    </row>
    <row r="62" spans="1:8" x14ac:dyDescent="0.2">
      <c r="A62" s="59" t="s">
        <v>54</v>
      </c>
      <c r="B62" s="60"/>
      <c r="C62" s="54" t="s">
        <v>60</v>
      </c>
      <c r="D62" s="55"/>
      <c r="E62" s="55"/>
      <c r="F62" s="55"/>
      <c r="G62" s="56"/>
      <c r="H62" s="57" t="s">
        <v>59</v>
      </c>
    </row>
    <row r="63" spans="1:8" ht="22.5" x14ac:dyDescent="0.2">
      <c r="A63" s="61"/>
      <c r="B63" s="62"/>
      <c r="C63" s="9" t="s">
        <v>55</v>
      </c>
      <c r="D63" s="9" t="s">
        <v>125</v>
      </c>
      <c r="E63" s="9" t="s">
        <v>56</v>
      </c>
      <c r="F63" s="9" t="s">
        <v>57</v>
      </c>
      <c r="G63" s="9" t="s">
        <v>58</v>
      </c>
      <c r="H63" s="58"/>
    </row>
    <row r="64" spans="1:8" x14ac:dyDescent="0.2">
      <c r="A64" s="63"/>
      <c r="B64" s="64"/>
      <c r="C64" s="10">
        <v>1</v>
      </c>
      <c r="D64" s="10">
        <v>2</v>
      </c>
      <c r="E64" s="10" t="s">
        <v>126</v>
      </c>
      <c r="F64" s="10">
        <v>4</v>
      </c>
      <c r="G64" s="10">
        <v>5</v>
      </c>
      <c r="H64" s="10" t="s">
        <v>127</v>
      </c>
    </row>
    <row r="65" spans="1:8" x14ac:dyDescent="0.2">
      <c r="A65" s="28"/>
      <c r="B65" s="29"/>
      <c r="C65" s="33"/>
      <c r="D65" s="33"/>
      <c r="E65" s="33"/>
      <c r="F65" s="33"/>
      <c r="G65" s="33"/>
      <c r="H65" s="33"/>
    </row>
    <row r="66" spans="1:8" x14ac:dyDescent="0.2">
      <c r="A66" s="4" t="s">
        <v>8</v>
      </c>
      <c r="B66" s="2"/>
      <c r="C66" s="34">
        <v>0</v>
      </c>
      <c r="D66" s="34">
        <v>0</v>
      </c>
      <c r="E66" s="34">
        <f>C66+D66</f>
        <v>0</v>
      </c>
      <c r="F66" s="34">
        <v>0</v>
      </c>
      <c r="G66" s="34">
        <v>0</v>
      </c>
      <c r="H66" s="34">
        <f>E66-F66</f>
        <v>0</v>
      </c>
    </row>
    <row r="67" spans="1:8" x14ac:dyDescent="0.2">
      <c r="A67" s="4" t="s">
        <v>9</v>
      </c>
      <c r="B67" s="2"/>
      <c r="C67" s="34">
        <v>0</v>
      </c>
      <c r="D67" s="34">
        <v>0</v>
      </c>
      <c r="E67" s="34">
        <f t="shared" ref="E67:E69" si="85">C67+D67</f>
        <v>0</v>
      </c>
      <c r="F67" s="34">
        <v>0</v>
      </c>
      <c r="G67" s="34">
        <v>0</v>
      </c>
      <c r="H67" s="34">
        <f t="shared" ref="H67:H69" si="86">E67-F67</f>
        <v>0</v>
      </c>
    </row>
    <row r="68" spans="1:8" x14ac:dyDescent="0.2">
      <c r="A68" s="4" t="s">
        <v>10</v>
      </c>
      <c r="B68" s="2"/>
      <c r="C68" s="34">
        <v>0</v>
      </c>
      <c r="D68" s="34">
        <v>0</v>
      </c>
      <c r="E68" s="34">
        <f t="shared" si="85"/>
        <v>0</v>
      </c>
      <c r="F68" s="34">
        <v>0</v>
      </c>
      <c r="G68" s="34">
        <v>0</v>
      </c>
      <c r="H68" s="34">
        <f t="shared" si="86"/>
        <v>0</v>
      </c>
    </row>
    <row r="69" spans="1:8" x14ac:dyDescent="0.2">
      <c r="A69" s="4" t="s">
        <v>11</v>
      </c>
      <c r="B69" s="2"/>
      <c r="C69" s="34">
        <v>0</v>
      </c>
      <c r="D69" s="34">
        <v>0</v>
      </c>
      <c r="E69" s="34">
        <f t="shared" si="85"/>
        <v>0</v>
      </c>
      <c r="F69" s="34">
        <v>0</v>
      </c>
      <c r="G69" s="34">
        <v>0</v>
      </c>
      <c r="H69" s="34">
        <f t="shared" si="86"/>
        <v>0</v>
      </c>
    </row>
    <row r="70" spans="1:8" x14ac:dyDescent="0.2">
      <c r="A70" s="4"/>
      <c r="B70" s="2"/>
      <c r="C70" s="35"/>
      <c r="D70" s="35"/>
      <c r="E70" s="35"/>
      <c r="F70" s="35"/>
      <c r="G70" s="35"/>
      <c r="H70" s="35"/>
    </row>
    <row r="71" spans="1:8" x14ac:dyDescent="0.2">
      <c r="A71" s="26"/>
      <c r="B71" s="47" t="s">
        <v>53</v>
      </c>
      <c r="C71" s="23">
        <f>SUM(C66:C70)</f>
        <v>0</v>
      </c>
      <c r="D71" s="23">
        <f>SUM(D66:D70)</f>
        <v>0</v>
      </c>
      <c r="E71" s="23">
        <f>SUM(E66:E69)</f>
        <v>0</v>
      </c>
      <c r="F71" s="23">
        <f>SUM(F66:F69)</f>
        <v>0</v>
      </c>
      <c r="G71" s="23">
        <f>SUM(G66:G69)</f>
        <v>0</v>
      </c>
      <c r="H71" s="23">
        <f>SUM(H66:H69)</f>
        <v>0</v>
      </c>
    </row>
    <row r="74" spans="1:8" ht="45" customHeight="1" x14ac:dyDescent="0.2">
      <c r="A74" s="54" t="s">
        <v>180</v>
      </c>
      <c r="B74" s="55"/>
      <c r="C74" s="55"/>
      <c r="D74" s="55"/>
      <c r="E74" s="55"/>
      <c r="F74" s="55"/>
      <c r="G74" s="55"/>
      <c r="H74" s="56"/>
    </row>
    <row r="75" spans="1:8" x14ac:dyDescent="0.2">
      <c r="A75" s="59" t="s">
        <v>54</v>
      </c>
      <c r="B75" s="60"/>
      <c r="C75" s="54" t="s">
        <v>60</v>
      </c>
      <c r="D75" s="55"/>
      <c r="E75" s="55"/>
      <c r="F75" s="55"/>
      <c r="G75" s="56"/>
      <c r="H75" s="57" t="s">
        <v>59</v>
      </c>
    </row>
    <row r="76" spans="1:8" ht="22.5" x14ac:dyDescent="0.2">
      <c r="A76" s="61"/>
      <c r="B76" s="62"/>
      <c r="C76" s="9" t="s">
        <v>55</v>
      </c>
      <c r="D76" s="9" t="s">
        <v>125</v>
      </c>
      <c r="E76" s="9" t="s">
        <v>56</v>
      </c>
      <c r="F76" s="9" t="s">
        <v>57</v>
      </c>
      <c r="G76" s="9" t="s">
        <v>58</v>
      </c>
      <c r="H76" s="58"/>
    </row>
    <row r="77" spans="1:8" x14ac:dyDescent="0.2">
      <c r="A77" s="63"/>
      <c r="B77" s="64"/>
      <c r="C77" s="10">
        <v>1</v>
      </c>
      <c r="D77" s="10">
        <v>2</v>
      </c>
      <c r="E77" s="10" t="s">
        <v>126</v>
      </c>
      <c r="F77" s="10">
        <v>4</v>
      </c>
      <c r="G77" s="10">
        <v>5</v>
      </c>
      <c r="H77" s="10" t="s">
        <v>127</v>
      </c>
    </row>
    <row r="78" spans="1:8" x14ac:dyDescent="0.2">
      <c r="A78" s="28"/>
      <c r="B78" s="29"/>
      <c r="C78" s="33"/>
      <c r="D78" s="33"/>
      <c r="E78" s="33"/>
      <c r="F78" s="33"/>
      <c r="G78" s="33"/>
      <c r="H78" s="33"/>
    </row>
    <row r="79" spans="1:8" ht="22.5" x14ac:dyDescent="0.2">
      <c r="A79" s="4"/>
      <c r="B79" s="31" t="s">
        <v>13</v>
      </c>
      <c r="C79" s="34">
        <v>0</v>
      </c>
      <c r="D79" s="34">
        <v>0</v>
      </c>
      <c r="E79" s="34">
        <f>C79+D79</f>
        <v>0</v>
      </c>
      <c r="F79" s="34">
        <v>0</v>
      </c>
      <c r="G79" s="34">
        <v>0</v>
      </c>
      <c r="H79" s="34">
        <f>E79-F79</f>
        <v>0</v>
      </c>
    </row>
    <row r="80" spans="1:8" x14ac:dyDescent="0.2">
      <c r="A80" s="4"/>
      <c r="B80" s="31"/>
      <c r="C80" s="34"/>
      <c r="D80" s="34"/>
      <c r="E80" s="34"/>
      <c r="F80" s="34"/>
      <c r="G80" s="34"/>
      <c r="H80" s="34"/>
    </row>
    <row r="81" spans="1:8" x14ac:dyDescent="0.2">
      <c r="A81" s="4"/>
      <c r="B81" s="31" t="s">
        <v>12</v>
      </c>
      <c r="C81" s="34">
        <v>0</v>
      </c>
      <c r="D81" s="34">
        <v>0</v>
      </c>
      <c r="E81" s="34">
        <f>C81+D81</f>
        <v>0</v>
      </c>
      <c r="F81" s="34">
        <v>0</v>
      </c>
      <c r="G81" s="34">
        <v>0</v>
      </c>
      <c r="H81" s="34">
        <f>E81-F81</f>
        <v>0</v>
      </c>
    </row>
    <row r="82" spans="1:8" x14ac:dyDescent="0.2">
      <c r="A82" s="4"/>
      <c r="B82" s="31"/>
      <c r="C82" s="34"/>
      <c r="D82" s="34"/>
      <c r="E82" s="34"/>
      <c r="F82" s="34"/>
      <c r="G82" s="34"/>
      <c r="H82" s="34"/>
    </row>
    <row r="83" spans="1:8" ht="22.5" x14ac:dyDescent="0.2">
      <c r="A83" s="4"/>
      <c r="B83" s="31" t="s">
        <v>14</v>
      </c>
      <c r="C83" s="34">
        <v>0</v>
      </c>
      <c r="D83" s="34">
        <v>0</v>
      </c>
      <c r="E83" s="34">
        <f>C83+D83</f>
        <v>0</v>
      </c>
      <c r="F83" s="34">
        <v>0</v>
      </c>
      <c r="G83" s="34">
        <v>0</v>
      </c>
      <c r="H83" s="34">
        <f>E83-F83</f>
        <v>0</v>
      </c>
    </row>
    <row r="84" spans="1:8" x14ac:dyDescent="0.2">
      <c r="A84" s="4"/>
      <c r="B84" s="31"/>
      <c r="C84" s="34"/>
      <c r="D84" s="34"/>
      <c r="E84" s="34"/>
      <c r="F84" s="34"/>
      <c r="G84" s="34"/>
      <c r="H84" s="34"/>
    </row>
    <row r="85" spans="1:8" ht="22.5" x14ac:dyDescent="0.2">
      <c r="A85" s="4"/>
      <c r="B85" s="31" t="s">
        <v>26</v>
      </c>
      <c r="C85" s="34">
        <v>0</v>
      </c>
      <c r="D85" s="34">
        <v>0</v>
      </c>
      <c r="E85" s="34">
        <f>C85+D85</f>
        <v>0</v>
      </c>
      <c r="F85" s="34">
        <v>0</v>
      </c>
      <c r="G85" s="34">
        <v>0</v>
      </c>
      <c r="H85" s="34">
        <f>E85-F85</f>
        <v>0</v>
      </c>
    </row>
    <row r="86" spans="1:8" x14ac:dyDescent="0.2">
      <c r="A86" s="4"/>
      <c r="B86" s="31"/>
      <c r="C86" s="34"/>
      <c r="D86" s="34"/>
      <c r="E86" s="34"/>
      <c r="F86" s="34"/>
      <c r="G86" s="34"/>
      <c r="H86" s="34"/>
    </row>
    <row r="87" spans="1:8" ht="22.5" x14ac:dyDescent="0.2">
      <c r="A87" s="4"/>
      <c r="B87" s="31" t="s">
        <v>27</v>
      </c>
      <c r="C87" s="34">
        <v>0</v>
      </c>
      <c r="D87" s="34">
        <v>0</v>
      </c>
      <c r="E87" s="34">
        <f>C87+D87</f>
        <v>0</v>
      </c>
      <c r="F87" s="34">
        <v>0</v>
      </c>
      <c r="G87" s="34">
        <v>0</v>
      </c>
      <c r="H87" s="34">
        <f>E87-F87</f>
        <v>0</v>
      </c>
    </row>
    <row r="88" spans="1:8" x14ac:dyDescent="0.2">
      <c r="A88" s="4"/>
      <c r="B88" s="31"/>
      <c r="C88" s="34"/>
      <c r="D88" s="34"/>
      <c r="E88" s="34"/>
      <c r="F88" s="34"/>
      <c r="G88" s="34"/>
      <c r="H88" s="34"/>
    </row>
    <row r="89" spans="1:8" ht="22.5" x14ac:dyDescent="0.2">
      <c r="A89" s="4"/>
      <c r="B89" s="31" t="s">
        <v>34</v>
      </c>
      <c r="C89" s="34">
        <v>0</v>
      </c>
      <c r="D89" s="34">
        <v>0</v>
      </c>
      <c r="E89" s="34">
        <f>C89+D89</f>
        <v>0</v>
      </c>
      <c r="F89" s="34">
        <v>0</v>
      </c>
      <c r="G89" s="34">
        <v>0</v>
      </c>
      <c r="H89" s="34">
        <f>E89-F89</f>
        <v>0</v>
      </c>
    </row>
    <row r="90" spans="1:8" x14ac:dyDescent="0.2">
      <c r="A90" s="4"/>
      <c r="B90" s="31"/>
      <c r="C90" s="34"/>
      <c r="D90" s="34"/>
      <c r="E90" s="34"/>
      <c r="F90" s="34"/>
      <c r="G90" s="34"/>
      <c r="H90" s="34"/>
    </row>
    <row r="91" spans="1:8" x14ac:dyDescent="0.2">
      <c r="A91" s="4"/>
      <c r="B91" s="31" t="s">
        <v>15</v>
      </c>
      <c r="C91" s="34">
        <v>0</v>
      </c>
      <c r="D91" s="34">
        <v>0</v>
      </c>
      <c r="E91" s="34">
        <f>C91+D91</f>
        <v>0</v>
      </c>
      <c r="F91" s="34">
        <v>0</v>
      </c>
      <c r="G91" s="34">
        <v>0</v>
      </c>
      <c r="H91" s="34">
        <f>E91-F91</f>
        <v>0</v>
      </c>
    </row>
    <row r="92" spans="1:8" x14ac:dyDescent="0.2">
      <c r="A92" s="30"/>
      <c r="B92" s="32"/>
      <c r="C92" s="35"/>
      <c r="D92" s="35"/>
      <c r="E92" s="35"/>
      <c r="F92" s="35"/>
      <c r="G92" s="35"/>
      <c r="H92" s="35"/>
    </row>
    <row r="93" spans="1:8" x14ac:dyDescent="0.2">
      <c r="A93" s="26"/>
      <c r="B93" s="47" t="s">
        <v>53</v>
      </c>
      <c r="C93" s="23">
        <f t="shared" ref="C93:H93" si="87">SUM(C79:C91)</f>
        <v>0</v>
      </c>
      <c r="D93" s="23">
        <f t="shared" si="87"/>
        <v>0</v>
      </c>
      <c r="E93" s="23">
        <f t="shared" si="87"/>
        <v>0</v>
      </c>
      <c r="F93" s="23">
        <f t="shared" si="87"/>
        <v>0</v>
      </c>
      <c r="G93" s="23">
        <f t="shared" si="87"/>
        <v>0</v>
      </c>
      <c r="H93" s="23">
        <f t="shared" si="87"/>
        <v>0</v>
      </c>
    </row>
    <row r="101" spans="2:6" ht="12" x14ac:dyDescent="0.2">
      <c r="B101" s="52" t="s">
        <v>182</v>
      </c>
      <c r="E101" s="53" t="s">
        <v>183</v>
      </c>
      <c r="F101" s="53"/>
    </row>
    <row r="102" spans="2:6" ht="12" x14ac:dyDescent="0.2">
      <c r="B102" s="52" t="s">
        <v>184</v>
      </c>
      <c r="E102" s="53" t="s">
        <v>185</v>
      </c>
      <c r="F102" s="53"/>
    </row>
  </sheetData>
  <sheetProtection formatCells="0" formatColumns="0" formatRows="0" insertRows="0" deleteRows="0" autoFilter="0"/>
  <mergeCells count="14">
    <mergeCell ref="E101:F101"/>
    <mergeCell ref="E102:F102"/>
    <mergeCell ref="A74:H74"/>
    <mergeCell ref="A75:B77"/>
    <mergeCell ref="C75:G75"/>
    <mergeCell ref="H75:H76"/>
    <mergeCell ref="C62:G62"/>
    <mergeCell ref="H62:H63"/>
    <mergeCell ref="A1:H1"/>
    <mergeCell ref="A3:B5"/>
    <mergeCell ref="A60:H60"/>
    <mergeCell ref="A62:B64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topLeftCell="A25" workbookViewId="0">
      <selection activeCell="B53" sqref="B53:F5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4" t="s">
        <v>181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424648399</v>
      </c>
      <c r="D6" s="15">
        <f t="shared" si="0"/>
        <v>8825381.3000000007</v>
      </c>
      <c r="E6" s="15">
        <f t="shared" si="0"/>
        <v>433473780.30000007</v>
      </c>
      <c r="F6" s="15">
        <f t="shared" si="0"/>
        <v>351794879.06</v>
      </c>
      <c r="G6" s="15">
        <f t="shared" si="0"/>
        <v>324290575.81999999</v>
      </c>
      <c r="H6" s="15">
        <f t="shared" si="0"/>
        <v>81678901.240000024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50684198.100000001</v>
      </c>
      <c r="D9" s="15">
        <v>14340671.07</v>
      </c>
      <c r="E9" s="15">
        <f t="shared" si="1"/>
        <v>65024869.170000002</v>
      </c>
      <c r="F9" s="15">
        <v>48970780.75</v>
      </c>
      <c r="G9" s="15">
        <v>47770441.390000001</v>
      </c>
      <c r="H9" s="15">
        <f t="shared" si="2"/>
        <v>16054088.420000002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111748585.7</v>
      </c>
      <c r="D11" s="15">
        <v>-13027784.970000001</v>
      </c>
      <c r="E11" s="15">
        <f t="shared" si="1"/>
        <v>98720800.730000004</v>
      </c>
      <c r="F11" s="15">
        <v>72036376.799999997</v>
      </c>
      <c r="G11" s="15">
        <v>70836623.769999996</v>
      </c>
      <c r="H11" s="15">
        <f t="shared" si="2"/>
        <v>26684423.930000007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149530813.75</v>
      </c>
      <c r="D13" s="15">
        <v>-8706660.4499999993</v>
      </c>
      <c r="E13" s="15">
        <f t="shared" si="1"/>
        <v>140824153.30000001</v>
      </c>
      <c r="F13" s="15">
        <v>121414110.5</v>
      </c>
      <c r="G13" s="15">
        <v>100273389.48999999</v>
      </c>
      <c r="H13" s="15">
        <f t="shared" si="2"/>
        <v>19410042.800000012</v>
      </c>
    </row>
    <row r="14" spans="1:8" x14ac:dyDescent="0.2">
      <c r="A14" s="38"/>
      <c r="B14" s="42" t="s">
        <v>19</v>
      </c>
      <c r="C14" s="15">
        <v>112684801.45</v>
      </c>
      <c r="D14" s="15">
        <v>16219155.65</v>
      </c>
      <c r="E14" s="15">
        <f t="shared" si="1"/>
        <v>128903957.10000001</v>
      </c>
      <c r="F14" s="15">
        <v>109373611.01000001</v>
      </c>
      <c r="G14" s="15">
        <v>105410121.17</v>
      </c>
      <c r="H14" s="15">
        <f t="shared" si="2"/>
        <v>19530346.090000004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310049276.25999999</v>
      </c>
      <c r="D16" s="15">
        <f t="shared" si="3"/>
        <v>227412612.15000001</v>
      </c>
      <c r="E16" s="15">
        <f t="shared" si="3"/>
        <v>537461888.40999997</v>
      </c>
      <c r="F16" s="15">
        <f t="shared" si="3"/>
        <v>349267280.89999998</v>
      </c>
      <c r="G16" s="15">
        <f t="shared" si="3"/>
        <v>334881545.57000005</v>
      </c>
      <c r="H16" s="15">
        <f t="shared" si="3"/>
        <v>188194607.50999999</v>
      </c>
    </row>
    <row r="17" spans="1:8" x14ac:dyDescent="0.2">
      <c r="A17" s="38"/>
      <c r="B17" s="42" t="s">
        <v>45</v>
      </c>
      <c r="C17" s="15">
        <v>5724026.04</v>
      </c>
      <c r="D17" s="15">
        <v>16439513.51</v>
      </c>
      <c r="E17" s="15">
        <f>C17+D17</f>
        <v>22163539.550000001</v>
      </c>
      <c r="F17" s="15">
        <v>18937698.43</v>
      </c>
      <c r="G17" s="15">
        <v>18786594.77</v>
      </c>
      <c r="H17" s="15">
        <f t="shared" ref="H17:H23" si="4">E17-F17</f>
        <v>3225841.120000001</v>
      </c>
    </row>
    <row r="18" spans="1:8" x14ac:dyDescent="0.2">
      <c r="A18" s="38"/>
      <c r="B18" s="42" t="s">
        <v>28</v>
      </c>
      <c r="C18" s="15">
        <v>232232035.09999999</v>
      </c>
      <c r="D18" s="15">
        <v>200259632.91</v>
      </c>
      <c r="E18" s="15">
        <f t="shared" ref="E18:E23" si="5">C18+D18</f>
        <v>432491668.00999999</v>
      </c>
      <c r="F18" s="15">
        <v>255765554.90000001</v>
      </c>
      <c r="G18" s="15">
        <v>242201669.96000001</v>
      </c>
      <c r="H18" s="15">
        <f t="shared" si="4"/>
        <v>176726113.10999998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24405538.02</v>
      </c>
      <c r="D20" s="15">
        <v>6932149.4299999997</v>
      </c>
      <c r="E20" s="15">
        <f t="shared" si="5"/>
        <v>31337687.449999999</v>
      </c>
      <c r="F20" s="15">
        <v>24388105.739999998</v>
      </c>
      <c r="G20" s="15">
        <v>23835361.300000001</v>
      </c>
      <c r="H20" s="15">
        <f t="shared" si="4"/>
        <v>6949581.7100000009</v>
      </c>
    </row>
    <row r="21" spans="1:8" x14ac:dyDescent="0.2">
      <c r="A21" s="38"/>
      <c r="B21" s="42" t="s">
        <v>47</v>
      </c>
      <c r="C21" s="15">
        <v>2591058.91</v>
      </c>
      <c r="D21" s="15">
        <v>143785.21</v>
      </c>
      <c r="E21" s="15">
        <f t="shared" si="5"/>
        <v>2734844.12</v>
      </c>
      <c r="F21" s="15">
        <v>2020227.77</v>
      </c>
      <c r="G21" s="15">
        <v>1985474.28</v>
      </c>
      <c r="H21" s="15">
        <f t="shared" si="4"/>
        <v>714616.35000000009</v>
      </c>
    </row>
    <row r="22" spans="1:8" x14ac:dyDescent="0.2">
      <c r="A22" s="38"/>
      <c r="B22" s="42" t="s">
        <v>48</v>
      </c>
      <c r="C22" s="15">
        <v>37880223.350000001</v>
      </c>
      <c r="D22" s="15">
        <v>1520900</v>
      </c>
      <c r="E22" s="15">
        <f t="shared" si="5"/>
        <v>39401123.350000001</v>
      </c>
      <c r="F22" s="15">
        <v>39401123.350000001</v>
      </c>
      <c r="G22" s="15">
        <v>39401123.350000001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7216394.8399999999</v>
      </c>
      <c r="D23" s="15">
        <v>2116631.09</v>
      </c>
      <c r="E23" s="15">
        <f t="shared" si="5"/>
        <v>9333025.9299999997</v>
      </c>
      <c r="F23" s="15">
        <v>8754570.7100000009</v>
      </c>
      <c r="G23" s="15">
        <v>8671321.9100000001</v>
      </c>
      <c r="H23" s="15">
        <f t="shared" si="4"/>
        <v>578455.21999999881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76295926.579999998</v>
      </c>
      <c r="D25" s="15">
        <f t="shared" si="6"/>
        <v>10187201.57</v>
      </c>
      <c r="E25" s="15">
        <f t="shared" si="6"/>
        <v>86483128.150000006</v>
      </c>
      <c r="F25" s="15">
        <f t="shared" si="6"/>
        <v>64968940.730000004</v>
      </c>
      <c r="G25" s="15">
        <f t="shared" si="6"/>
        <v>63524059.420000002</v>
      </c>
      <c r="H25" s="15">
        <f t="shared" si="6"/>
        <v>21514187.419999994</v>
      </c>
    </row>
    <row r="26" spans="1:8" x14ac:dyDescent="0.2">
      <c r="A26" s="38"/>
      <c r="B26" s="42" t="s">
        <v>29</v>
      </c>
      <c r="C26" s="15">
        <v>51865575.229999997</v>
      </c>
      <c r="D26" s="15">
        <v>11566577.529999999</v>
      </c>
      <c r="E26" s="15">
        <f>C26+D26</f>
        <v>63432152.759999998</v>
      </c>
      <c r="F26" s="15">
        <v>47563422.130000003</v>
      </c>
      <c r="G26" s="15">
        <v>46527505.93</v>
      </c>
      <c r="H26" s="15">
        <f t="shared" ref="H26:H34" si="7">E26-F26</f>
        <v>15868730.629999995</v>
      </c>
    </row>
    <row r="27" spans="1:8" x14ac:dyDescent="0.2">
      <c r="A27" s="38"/>
      <c r="B27" s="42" t="s">
        <v>24</v>
      </c>
      <c r="C27" s="15">
        <v>19940510.870000001</v>
      </c>
      <c r="D27" s="15">
        <v>-1060901.71</v>
      </c>
      <c r="E27" s="15">
        <f t="shared" ref="E27:E34" si="8">C27+D27</f>
        <v>18879609.16</v>
      </c>
      <c r="F27" s="15">
        <v>14551157.75</v>
      </c>
      <c r="G27" s="15">
        <v>14189572.75</v>
      </c>
      <c r="H27" s="15">
        <f t="shared" si="7"/>
        <v>4328451.41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4489840.4800000004</v>
      </c>
      <c r="D32" s="15">
        <v>-318474.25</v>
      </c>
      <c r="E32" s="15">
        <f t="shared" si="8"/>
        <v>4171366.2300000004</v>
      </c>
      <c r="F32" s="15">
        <v>2854360.85</v>
      </c>
      <c r="G32" s="15">
        <v>2806980.74</v>
      </c>
      <c r="H32" s="15">
        <f t="shared" si="7"/>
        <v>1317005.3800000004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810993601.83999991</v>
      </c>
      <c r="D42" s="23">
        <f t="shared" si="12"/>
        <v>246425195.02000001</v>
      </c>
      <c r="E42" s="23">
        <f t="shared" si="12"/>
        <v>1057418796.86</v>
      </c>
      <c r="F42" s="23">
        <f t="shared" si="12"/>
        <v>766031100.69000006</v>
      </c>
      <c r="G42" s="23">
        <f t="shared" si="12"/>
        <v>722696180.81000006</v>
      </c>
      <c r="H42" s="23">
        <f t="shared" si="12"/>
        <v>291387696.17000002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3" spans="2:6" ht="12" x14ac:dyDescent="0.2">
      <c r="B53" s="52"/>
      <c r="C53" s="1"/>
      <c r="D53" s="1"/>
      <c r="E53" s="53" t="s">
        <v>183</v>
      </c>
      <c r="F53" s="53"/>
    </row>
    <row r="54" spans="2:6" ht="12" x14ac:dyDescent="0.2">
      <c r="B54" s="52" t="s">
        <v>184</v>
      </c>
      <c r="C54" s="1"/>
      <c r="D54" s="1"/>
      <c r="E54" s="53" t="s">
        <v>185</v>
      </c>
      <c r="F54" s="53"/>
    </row>
  </sheetData>
  <sheetProtection formatCells="0" formatColumns="0" formatRows="0" autoFilter="0"/>
  <mergeCells count="6">
    <mergeCell ref="E54:F54"/>
    <mergeCell ref="A1:H1"/>
    <mergeCell ref="A2:B4"/>
    <mergeCell ref="C2:G2"/>
    <mergeCell ref="H2:H3"/>
    <mergeCell ref="E53:F53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2021-03-01T17:18:31Z</cp:lastPrinted>
  <dcterms:created xsi:type="dcterms:W3CDTF">2014-02-10T03:37:14Z</dcterms:created>
  <dcterms:modified xsi:type="dcterms:W3CDTF">2021-03-01T18:39:37Z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