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" sheetId="1" r:id="rId1"/>
    <sheet name="Instructivo_EA" sheetId="2" r:id="rId2"/>
  </sheets>
  <definedNames>
    <definedName name="_xlnm._FilterDatabase" localSheetId="0" hidden="1">'EA'!$A$2:$E$207</definedName>
  </definedNames>
  <calcPr fullCalcOnLoad="1"/>
</workbook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<sst xmlns="http://schemas.openxmlformats.org/spreadsheetml/2006/main" count="233" uniqueCount="218">
  <si>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</si>
  <si>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</si>
  <si>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</si>
  <si>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</si>
  <si>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</si>
  <si>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</si>
  <si>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</si>
  <si>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</si>
  <si>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</si>
  <si>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</si>
  <si>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</si>
  <si>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</si>
  <si>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</si>
  <si>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</si>
  <si>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</si>
  <si>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</si>
  <si>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</si>
  <si>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</si>
  <si>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</si>
  <si>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</si>
  <si>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</si>
  <si>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</si>
  <si>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</si>
  <si>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</si>
  <si>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</si>
  <si>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</si>
  <si>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</si>
  <si>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</si>
  <si>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</si>
  <si>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</si>
  <si>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</si>
  <si>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</si>
  <si>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</si>
  <si>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</si>
  <si>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</si>
  <si>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</si>
  <si>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</si>
  <si>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</si>
  <si>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</si>
  <si>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</si>
  <si>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</si>
  <si>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</si>
  <si>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</si>
  <si>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</si>
  <si>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</si>
  <si>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</si>
  <si>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</si>
  <si>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</si>
  <si>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</si>
  <si>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</si>
  <si>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</si>
  <si>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</si>
  <si>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</si>
  <si>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</si>
  <si>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</si>
  <si>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</si>
  <si>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</si>
  <si>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</si>
  <si>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</si>
  <si>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</si>
  <si>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</si>
  <si>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</si>
  <si>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</si>
  <si>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</si>
  <si>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</si>
  <si>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</si>
  <si>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</si>
  <si>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</si>
  <si>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</si>
  <si>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</si>
  <si>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</si>
  <si>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</si>
  <si>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</si>
  <si>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</si>
  <si>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</si>
  <si>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</si>
  <si>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</si>
  <si>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</si>
  <si>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</si>
  <si>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</si>
  <si>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</si>
  <si>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</si>
  <si>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</si>
  <si>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</si>
  <si>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</si>
  <si>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</si>
  <si>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</si>
  <si>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</si>
  <si>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</si>
  <si>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</si>
  <si>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</si>
  <si>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</si>
  <si>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</si>
  <si>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</si>
  <si>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</si>
  <si>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</si>
  <si>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</si>
  <si>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</si>
  <si>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</si>
  <si>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</si>
  <si>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</si>
  <si>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</si>
  <si>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</si>
  <si>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</si>
  <si>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</si>
  <si>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</si>
  <si>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</si>
  <si>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</si>
  <si>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</si>
  <si>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</si>
  <si>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</si>
  <si>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</si>
  <si>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</si>
  <si>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</si>
  <si>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</si>
  <si>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</si>
  <si>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</si>
  <si>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</si>
  <si>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</si>
  <si>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</si>
  <si>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</si>
  <si>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</si>
  <si>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</si>
  <si>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</si>
  <si>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</si>
  <si>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</si>
  <si>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</si>
  <si>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</si>
  <si>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</si>
  <si>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</si>
  <si>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</si>
  <si>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</si>
  <si>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</si>
  <si>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</si>
  <si>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</si>
  <si>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</si>
  <si>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</si>
  <si>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</si>
  <si>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</si>
  <si>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</si>
  <si>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</si>
  <si>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</si>
  <si>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</si>
  <si>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</si>
  <si>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</si>
  <si>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</si>
  <si>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</si>
  <si>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</si>
  <si>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</si>
  <si>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</si>
  <si>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</si>
  <si>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</si>
  <si>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</si>
  <si>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</si>
  <si>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</si>
  <si>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</si>
  <si>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</si>
  <si>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</si>
  <si>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</si>
  <si>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</si>
  <si>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</si>
  <si>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</si>
  <si>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</si>
  <si>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</si>
  <si>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</si>
  <si>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</si>
  <si>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</si>
  <si>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</si>
  <si>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</si>
  <si>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</si>
  <si>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</si>
  <si>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</si>
  <si>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</si>
  <si>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</si>
  <si>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</si>
  <si>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</si>
  <si>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</si>
  <si>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</si>
  <si>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</si>
  <si>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</si>
  <si>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</si>
  <si>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</si>
  <si>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</si>
  <si>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</si>
  <si>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</si>
  <si>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</si>
  <si>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</si>
  <si>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</si>
  <si>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</si>
  <si>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</si>
  <si>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</si>
  <si>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</si>
  <si>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</si>
  <si>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</si>
  <si>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</si>
  <si>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</si>
  <si>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</si>
  <si>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</si>
  <si>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</si>
  <si>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</si>
  <si>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</si>
  <si>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</si>
  <si>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</si>
  <si>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</si>
  <si>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</si>
  <si>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</si>
  <si>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</si>
  <si>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</si>
  <si>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</si>
  <si>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</si>
  <si>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</si>
  <si>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</si>
  <si>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</si>
  <si>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</si>
  <si>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</si>
  <si>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</si>
  <si>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</si>
  <si>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SALAMANCA, GUANAJUATO.
DEL 1 DE ENERO AL AL 30 DE JUNIO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</si>
</sst>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2" fillId="0" borderId="11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Protection="1">
      <alignment/>
      <protection locked="0"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4" fontId="3" fillId="0" borderId="13" xfId="59" applyNumberFormat="1" applyFont="1" applyFill="1" applyBorder="1" applyProtection="1">
      <alignment/>
      <protection locked="0"/>
    </xf>
    <xf numFmtId="0" fontId="3" fillId="0" borderId="14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33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3" fillId="34" borderId="15" xfId="59" applyFont="1" applyFill="1" applyBorder="1" applyAlignment="1">
      <alignment horizontal="center" vertical="center"/>
      <protection/>
    </xf>
    <xf numFmtId="0" fontId="43" fillId="34" borderId="15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0" xfId="59" applyFont="1" applyFill="1" applyBorder="1" applyAlignment="1">
      <alignment horizontal="left" vertical="top" wrapText="1" indent="2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Border="1" applyAlignment="1">
      <alignment horizontal="left" vertical="top" wrapText="1" indent="2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3" fillId="34" borderId="16" xfId="59" applyFont="1" applyFill="1" applyBorder="1" applyAlignment="1" applyProtection="1">
      <alignment horizontal="center" vertical="center" wrapText="1"/>
      <protection locked="0"/>
    </xf>
    <xf numFmtId="0" fontId="43" fillId="34" borderId="17" xfId="59" applyFont="1" applyFill="1" applyBorder="1" applyAlignment="1" applyProtection="1">
      <alignment horizontal="center" vertical="center" wrapText="1"/>
      <protection locked="0"/>
    </xf>
    <xf numFmtId="0" fontId="43" fillId="34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 customWidth="1"/>
  </cols>
  <sheetData>
    <row r="1" spans="1:5" ht="60" customHeight="1">
      <c r="A1" s="37" t="s">
        <v>217</v>
      </c>
      <c r="B1" s="38"/>
      <c r="C1" s="38"/>
      <c r="D1" s="38"/>
      <c r="E1" s="39"/>
    </row>
    <row r="2" spans="1:5" ht="15" customHeight="1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ht="11.25">
      <c r="A3" s="2">
        <v>4000</v>
      </c>
      <c r="B3" s="3" t="s">
        <v>3</v>
      </c>
      <c r="C3" s="4">
        <f>SUM(C4+C51+C63)</f>
        <v>446805328.91</v>
      </c>
      <c r="D3" s="4">
        <f>SUM(D4+D51+D63)</f>
        <v>796694534.79</v>
      </c>
      <c r="E3" s="5"/>
    </row>
    <row r="4" spans="1:5" ht="11.25">
      <c r="A4" s="2">
        <v>4100</v>
      </c>
      <c r="B4" s="3" t="s">
        <v>4</v>
      </c>
      <c r="C4" s="4">
        <f>SUM(C5+C14+C20+C22+C28+C33+C43+C48)</f>
        <v>128413543.16000001</v>
      </c>
      <c r="D4" s="4">
        <f>SUM(D5+D14+D20+D22+D28+D33+D43+D48)</f>
        <v>179158237.14</v>
      </c>
      <c r="E4" s="10" t="s">
        <v>208</v>
      </c>
    </row>
    <row r="5" spans="1:5" ht="11.25">
      <c r="A5" s="7">
        <v>4110</v>
      </c>
      <c r="B5" s="24" t="s">
        <v>5</v>
      </c>
      <c r="C5" s="9">
        <f>SUM(C6:C13)</f>
        <v>74563258.54</v>
      </c>
      <c r="D5" s="9">
        <f>SUM(D6:D13)</f>
        <v>83603396.55</v>
      </c>
      <c r="E5" s="11"/>
    </row>
    <row r="6" spans="1:5" ht="11.25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ht="11.25">
      <c r="A7" s="7">
        <v>4112</v>
      </c>
      <c r="B7" s="25" t="s">
        <v>7</v>
      </c>
      <c r="C7" s="9">
        <v>73680110.54</v>
      </c>
      <c r="D7" s="9">
        <v>82170070.55</v>
      </c>
      <c r="E7" s="11"/>
    </row>
    <row r="8" spans="1:5" ht="11.25">
      <c r="A8" s="7">
        <v>4113</v>
      </c>
      <c r="B8" s="25" t="s">
        <v>8</v>
      </c>
      <c r="C8" s="9">
        <v>0</v>
      </c>
      <c r="D8" s="9">
        <v>112750</v>
      </c>
      <c r="E8" s="11"/>
    </row>
    <row r="9" spans="1:5" ht="11.25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ht="11.25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ht="11.25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ht="11.25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ht="11.25">
      <c r="A13" s="7">
        <v>4119</v>
      </c>
      <c r="B13" s="25" t="s">
        <v>13</v>
      </c>
      <c r="C13" s="9">
        <v>883148</v>
      </c>
      <c r="D13" s="9">
        <v>1320576</v>
      </c>
      <c r="E13" s="11"/>
    </row>
    <row r="14" spans="1:5" ht="11.25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ht="11.25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ht="11.25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ht="11.25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ht="11.25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ht="11.25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ht="11.25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ht="11.25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ht="11.25">
      <c r="A22" s="7">
        <v>4140</v>
      </c>
      <c r="B22" s="24" t="s">
        <v>22</v>
      </c>
      <c r="C22" s="9">
        <f>SUM(C23:C27)</f>
        <v>33590872.59</v>
      </c>
      <c r="D22" s="9">
        <f>SUM(D23:D27)</f>
        <v>53273073.22</v>
      </c>
      <c r="E22" s="11"/>
    </row>
    <row r="23" spans="1:5" ht="11.25">
      <c r="A23" s="7">
        <v>4141</v>
      </c>
      <c r="B23" s="25" t="s">
        <v>23</v>
      </c>
      <c r="C23" s="9">
        <v>8269324.77</v>
      </c>
      <c r="D23" s="9">
        <v>17786784.79</v>
      </c>
      <c r="E23" s="11"/>
    </row>
    <row r="24" spans="1:5" ht="11.25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ht="11.25">
      <c r="A25" s="7">
        <v>4143</v>
      </c>
      <c r="B25" s="25" t="s">
        <v>25</v>
      </c>
      <c r="C25" s="9">
        <v>25321305.82</v>
      </c>
      <c r="D25" s="9">
        <v>35475614.43</v>
      </c>
      <c r="E25" s="11"/>
    </row>
    <row r="26" spans="1:5" ht="11.25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ht="11.25">
      <c r="A27" s="7">
        <v>4149</v>
      </c>
      <c r="B27" s="25" t="s">
        <v>27</v>
      </c>
      <c r="C27" s="9">
        <v>242</v>
      </c>
      <c r="D27" s="9">
        <v>10674</v>
      </c>
      <c r="E27" s="11"/>
    </row>
    <row r="28" spans="1:5" ht="11.25">
      <c r="A28" s="7">
        <v>4150</v>
      </c>
      <c r="B28" s="24" t="s">
        <v>28</v>
      </c>
      <c r="C28" s="9">
        <f>SUM(C29:C32)</f>
        <v>6099680.87</v>
      </c>
      <c r="D28" s="9">
        <f>SUM(D29:D32)</f>
        <v>12105433.35</v>
      </c>
      <c r="E28" s="11"/>
    </row>
    <row r="29" spans="1:5" ht="11.25" customHeight="1">
      <c r="A29" s="7">
        <v>4151</v>
      </c>
      <c r="B29" s="25" t="s">
        <v>29</v>
      </c>
      <c r="C29" s="9">
        <v>6099680.87</v>
      </c>
      <c r="D29" s="9">
        <v>12105433.35</v>
      </c>
      <c r="E29" s="11"/>
    </row>
    <row r="30" spans="1:5" ht="11.25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ht="11.25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ht="11.25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ht="11.25">
      <c r="A33" s="7">
        <v>4160</v>
      </c>
      <c r="B33" s="24" t="s">
        <v>33</v>
      </c>
      <c r="C33" s="9">
        <f>SUM(C34:C42)</f>
        <v>14159731.16</v>
      </c>
      <c r="D33" s="9">
        <f>SUM(D34:D42)</f>
        <v>30176334.02</v>
      </c>
      <c r="E33" s="11"/>
    </row>
    <row r="34" spans="1:5" ht="11.25">
      <c r="A34" s="7">
        <v>4161</v>
      </c>
      <c r="B34" s="25" t="s">
        <v>34</v>
      </c>
      <c r="C34" s="9">
        <v>1293662.14</v>
      </c>
      <c r="D34" s="9">
        <v>3879179.67</v>
      </c>
      <c r="E34" s="11"/>
    </row>
    <row r="35" spans="1:5" ht="11.25">
      <c r="A35" s="7">
        <v>4162</v>
      </c>
      <c r="B35" s="25" t="s">
        <v>35</v>
      </c>
      <c r="C35" s="9">
        <v>5804072</v>
      </c>
      <c r="D35" s="9">
        <v>10877955</v>
      </c>
      <c r="E35" s="11"/>
    </row>
    <row r="36" spans="1:5" ht="11.25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ht="11.25">
      <c r="A37" s="7">
        <v>4164</v>
      </c>
      <c r="B37" s="25" t="s">
        <v>37</v>
      </c>
      <c r="C37" s="9">
        <v>44471.85</v>
      </c>
      <c r="D37" s="9">
        <v>126401.04</v>
      </c>
      <c r="E37" s="11"/>
    </row>
    <row r="38" spans="1:5" ht="11.25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ht="11.25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ht="11.25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ht="11.25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ht="11.25">
      <c r="A42" s="7">
        <v>4169</v>
      </c>
      <c r="B42" s="25" t="s">
        <v>42</v>
      </c>
      <c r="C42" s="9">
        <v>7017525.17</v>
      </c>
      <c r="D42" s="9">
        <v>15292798.31</v>
      </c>
      <c r="E42" s="11"/>
    </row>
    <row r="43" spans="1:5" ht="11.25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ht="11.25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ht="11.25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ht="11.25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ht="11.25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>
      <c r="A51" s="2">
        <v>4200</v>
      </c>
      <c r="B51" s="3" t="s">
        <v>51</v>
      </c>
      <c r="C51" s="4">
        <f>SUM(C52+C56)</f>
        <v>318391785.75</v>
      </c>
      <c r="D51" s="4">
        <f>SUM(D52+D56)</f>
        <v>617536297.65</v>
      </c>
      <c r="E51" s="10" t="s">
        <v>208</v>
      </c>
    </row>
    <row r="52" spans="1:5" ht="11.25">
      <c r="A52" s="7">
        <v>4210</v>
      </c>
      <c r="B52" s="24" t="s">
        <v>52</v>
      </c>
      <c r="C52" s="9">
        <f>SUM(C53:C55)</f>
        <v>318391785.75</v>
      </c>
      <c r="D52" s="9">
        <f>SUM(D53:D55)</f>
        <v>617536297.65</v>
      </c>
      <c r="E52" s="11"/>
    </row>
    <row r="53" spans="1:5" ht="11.25">
      <c r="A53" s="7">
        <v>4211</v>
      </c>
      <c r="B53" s="25" t="s">
        <v>53</v>
      </c>
      <c r="C53" s="9">
        <v>148254341.92</v>
      </c>
      <c r="D53" s="9">
        <v>262110589.63</v>
      </c>
      <c r="E53" s="11"/>
    </row>
    <row r="54" spans="1:5" ht="11.25">
      <c r="A54" s="7">
        <v>4212</v>
      </c>
      <c r="B54" s="25" t="s">
        <v>54</v>
      </c>
      <c r="C54" s="9">
        <v>115452066</v>
      </c>
      <c r="D54" s="9">
        <v>200554948</v>
      </c>
      <c r="E54" s="11"/>
    </row>
    <row r="55" spans="1:5" ht="11.25">
      <c r="A55" s="7">
        <v>4213</v>
      </c>
      <c r="B55" s="25" t="s">
        <v>55</v>
      </c>
      <c r="C55" s="9">
        <v>54685377.83</v>
      </c>
      <c r="D55" s="9">
        <v>154870760.02</v>
      </c>
      <c r="E55" s="11"/>
    </row>
    <row r="56" spans="1:5" ht="11.25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ht="11.25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ht="11.25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ht="11.25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ht="11.25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ht="11.25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ht="11.25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ht="11.25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ht="11.25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ht="11.25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ht="11.25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ht="11.25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ht="11.25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ht="11.25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ht="11.25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ht="11.25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ht="11.25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ht="11.25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ht="11.25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ht="11.25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ht="11.25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ht="11.25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ht="11.25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ht="11.25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ht="11.25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ht="11.25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ht="11.25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ht="11.25">
      <c r="A85" s="2">
        <v>5000</v>
      </c>
      <c r="B85" s="3" t="s">
        <v>182</v>
      </c>
      <c r="C85" s="4">
        <f>SUM(C86+C114+C147+C157+C172+C204)</f>
        <v>288732503.38000005</v>
      </c>
      <c r="D85" s="4">
        <f>SUM(D86+D114+D147+D157+D172+D204)</f>
        <v>628359334.4</v>
      </c>
      <c r="E85" s="10" t="s">
        <v>210</v>
      </c>
    </row>
    <row r="86" spans="1:5" ht="11.25">
      <c r="A86" s="2">
        <v>5100</v>
      </c>
      <c r="B86" s="3" t="s">
        <v>82</v>
      </c>
      <c r="C86" s="4">
        <f>SUM(C87+C94+C104)</f>
        <v>249443542.67000002</v>
      </c>
      <c r="D86" s="4">
        <f>SUM(D87+D94+D104)</f>
        <v>510476564.47</v>
      </c>
      <c r="E86" s="11"/>
    </row>
    <row r="87" spans="1:5" ht="11.25">
      <c r="A87" s="7">
        <v>5110</v>
      </c>
      <c r="B87" s="24" t="s">
        <v>83</v>
      </c>
      <c r="C87" s="9">
        <f>SUM(C88:C93)</f>
        <v>122943867.18</v>
      </c>
      <c r="D87" s="9">
        <f>SUM(D88:D93)</f>
        <v>265621005.04</v>
      </c>
      <c r="E87" s="11"/>
    </row>
    <row r="88" spans="1:5" ht="11.25">
      <c r="A88" s="7">
        <v>5111</v>
      </c>
      <c r="B88" s="25" t="s">
        <v>84</v>
      </c>
      <c r="C88" s="9">
        <v>73081464.62</v>
      </c>
      <c r="D88" s="9">
        <v>154208160.22</v>
      </c>
      <c r="E88" s="11"/>
    </row>
    <row r="89" spans="1:5" ht="11.25">
      <c r="A89" s="7">
        <v>5112</v>
      </c>
      <c r="B89" s="25" t="s">
        <v>85</v>
      </c>
      <c r="C89" s="9">
        <v>3604854.57</v>
      </c>
      <c r="D89" s="9">
        <v>7298146.3</v>
      </c>
      <c r="E89" s="11"/>
    </row>
    <row r="90" spans="1:5" ht="11.25">
      <c r="A90" s="7">
        <v>5113</v>
      </c>
      <c r="B90" s="25" t="s">
        <v>86</v>
      </c>
      <c r="C90" s="9">
        <v>16059277.96</v>
      </c>
      <c r="D90" s="9">
        <v>33150652.92</v>
      </c>
      <c r="E90" s="11"/>
    </row>
    <row r="91" spans="1:5" ht="11.25">
      <c r="A91" s="7">
        <v>5114</v>
      </c>
      <c r="B91" s="25" t="s">
        <v>87</v>
      </c>
      <c r="C91" s="9">
        <v>19651258.1</v>
      </c>
      <c r="D91" s="9">
        <v>48271699.37</v>
      </c>
      <c r="E91" s="11"/>
    </row>
    <row r="92" spans="1:5" ht="11.25">
      <c r="A92" s="7">
        <v>5115</v>
      </c>
      <c r="B92" s="25" t="s">
        <v>88</v>
      </c>
      <c r="C92" s="9">
        <v>10547011.93</v>
      </c>
      <c r="D92" s="9">
        <v>22519846.23</v>
      </c>
      <c r="E92" s="11"/>
    </row>
    <row r="93" spans="1:5" ht="11.25">
      <c r="A93" s="7">
        <v>5116</v>
      </c>
      <c r="B93" s="25" t="s">
        <v>89</v>
      </c>
      <c r="C93" s="9">
        <v>0</v>
      </c>
      <c r="D93" s="9">
        <v>172500</v>
      </c>
      <c r="E93" s="11"/>
    </row>
    <row r="94" spans="1:5" ht="11.25">
      <c r="A94" s="7">
        <v>5120</v>
      </c>
      <c r="B94" s="24" t="s">
        <v>90</v>
      </c>
      <c r="C94" s="9">
        <f>SUM(C95:C103)</f>
        <v>33757940.55</v>
      </c>
      <c r="D94" s="9">
        <f>SUM(D95:D103)</f>
        <v>65084408.70999999</v>
      </c>
      <c r="E94" s="11"/>
    </row>
    <row r="95" spans="1:5" ht="11.25">
      <c r="A95" s="7">
        <v>5121</v>
      </c>
      <c r="B95" s="25" t="s">
        <v>91</v>
      </c>
      <c r="C95" s="9">
        <v>4472797.38</v>
      </c>
      <c r="D95" s="9">
        <v>7463444.81</v>
      </c>
      <c r="E95" s="11"/>
    </row>
    <row r="96" spans="1:5" ht="11.25">
      <c r="A96" s="7">
        <v>5122</v>
      </c>
      <c r="B96" s="25" t="s">
        <v>92</v>
      </c>
      <c r="C96" s="9">
        <v>949201.06</v>
      </c>
      <c r="D96" s="9">
        <v>1882987.04</v>
      </c>
      <c r="E96" s="11"/>
    </row>
    <row r="97" spans="1:5" ht="11.25">
      <c r="A97" s="7">
        <v>5123</v>
      </c>
      <c r="B97" s="25" t="s">
        <v>93</v>
      </c>
      <c r="C97" s="9">
        <v>4827.19</v>
      </c>
      <c r="D97" s="9">
        <v>149405.43</v>
      </c>
      <c r="E97" s="11"/>
    </row>
    <row r="98" spans="1:5" ht="11.25">
      <c r="A98" s="7">
        <v>5124</v>
      </c>
      <c r="B98" s="25" t="s">
        <v>94</v>
      </c>
      <c r="C98" s="9">
        <v>9374589.48</v>
      </c>
      <c r="D98" s="9">
        <v>9243964.29</v>
      </c>
      <c r="E98" s="11"/>
    </row>
    <row r="99" spans="1:5" ht="11.25">
      <c r="A99" s="7">
        <v>5125</v>
      </c>
      <c r="B99" s="25" t="s">
        <v>95</v>
      </c>
      <c r="C99" s="9">
        <v>125448.93</v>
      </c>
      <c r="D99" s="9">
        <v>406614.9</v>
      </c>
      <c r="E99" s="11"/>
    </row>
    <row r="100" spans="1:5" ht="11.25">
      <c r="A100" s="7">
        <v>5126</v>
      </c>
      <c r="B100" s="25" t="s">
        <v>96</v>
      </c>
      <c r="C100" s="9">
        <v>13279399.84</v>
      </c>
      <c r="D100" s="9">
        <v>28206553.27</v>
      </c>
      <c r="E100" s="11"/>
    </row>
    <row r="101" spans="1:5" ht="11.25">
      <c r="A101" s="7">
        <v>5127</v>
      </c>
      <c r="B101" s="25" t="s">
        <v>97</v>
      </c>
      <c r="C101" s="9">
        <v>2384144.65</v>
      </c>
      <c r="D101" s="9">
        <v>8649120.71</v>
      </c>
      <c r="E101" s="11"/>
    </row>
    <row r="102" spans="1:5" ht="11.25">
      <c r="A102" s="7">
        <v>5128</v>
      </c>
      <c r="B102" s="25" t="s">
        <v>98</v>
      </c>
      <c r="C102" s="9">
        <v>0</v>
      </c>
      <c r="D102" s="9">
        <v>2864458</v>
      </c>
      <c r="E102" s="11"/>
    </row>
    <row r="103" spans="1:5" ht="11.25">
      <c r="A103" s="7">
        <v>5129</v>
      </c>
      <c r="B103" s="25" t="s">
        <v>99</v>
      </c>
      <c r="C103" s="9">
        <v>3167532.02</v>
      </c>
      <c r="D103" s="9">
        <v>6217860.26</v>
      </c>
      <c r="E103" s="11"/>
    </row>
    <row r="104" spans="1:5" ht="11.25">
      <c r="A104" s="7">
        <v>5130</v>
      </c>
      <c r="B104" s="24" t="s">
        <v>100</v>
      </c>
      <c r="C104" s="9">
        <f>SUM(C105:C113)</f>
        <v>92741734.94</v>
      </c>
      <c r="D104" s="9">
        <f>SUM(D105:D113)</f>
        <v>179771150.72</v>
      </c>
      <c r="E104" s="11"/>
    </row>
    <row r="105" spans="1:5" ht="11.25">
      <c r="A105" s="7">
        <v>5131</v>
      </c>
      <c r="B105" s="25" t="s">
        <v>101</v>
      </c>
      <c r="C105" s="9">
        <v>5474302.13</v>
      </c>
      <c r="D105" s="9">
        <v>10103521.12</v>
      </c>
      <c r="E105" s="11"/>
    </row>
    <row r="106" spans="1:5" ht="11.25">
      <c r="A106" s="7">
        <v>5132</v>
      </c>
      <c r="B106" s="25" t="s">
        <v>102</v>
      </c>
      <c r="C106" s="9">
        <v>17166167.18</v>
      </c>
      <c r="D106" s="9">
        <v>33443185.88</v>
      </c>
      <c r="E106" s="11"/>
    </row>
    <row r="107" spans="1:5" ht="11.25">
      <c r="A107" s="7">
        <v>5133</v>
      </c>
      <c r="B107" s="25" t="s">
        <v>103</v>
      </c>
      <c r="C107" s="9">
        <v>7148780.56</v>
      </c>
      <c r="D107" s="9">
        <v>35439430.6</v>
      </c>
      <c r="E107" s="11"/>
    </row>
    <row r="108" spans="1:5" ht="11.25">
      <c r="A108" s="7">
        <v>5134</v>
      </c>
      <c r="B108" s="25" t="s">
        <v>104</v>
      </c>
      <c r="C108" s="9">
        <v>3876240.17</v>
      </c>
      <c r="D108" s="9">
        <v>3506487.01</v>
      </c>
      <c r="E108" s="11"/>
    </row>
    <row r="109" spans="1:5" ht="11.25">
      <c r="A109" s="7">
        <v>5135</v>
      </c>
      <c r="B109" s="25" t="s">
        <v>105</v>
      </c>
      <c r="C109" s="9">
        <v>14515128.82</v>
      </c>
      <c r="D109" s="9">
        <v>24654386.59</v>
      </c>
      <c r="E109" s="11"/>
    </row>
    <row r="110" spans="1:5" ht="11.25">
      <c r="A110" s="7">
        <v>5136</v>
      </c>
      <c r="B110" s="25" t="s">
        <v>106</v>
      </c>
      <c r="C110" s="9">
        <v>5171007.14</v>
      </c>
      <c r="D110" s="9">
        <v>15140226.78</v>
      </c>
      <c r="E110" s="11"/>
    </row>
    <row r="111" spans="1:5" ht="11.25">
      <c r="A111" s="7">
        <v>5137</v>
      </c>
      <c r="B111" s="25" t="s">
        <v>107</v>
      </c>
      <c r="C111" s="9">
        <v>187916.75</v>
      </c>
      <c r="D111" s="9">
        <v>834516.08</v>
      </c>
      <c r="E111" s="11"/>
    </row>
    <row r="112" spans="1:5" ht="11.25">
      <c r="A112" s="7">
        <v>5138</v>
      </c>
      <c r="B112" s="25" t="s">
        <v>108</v>
      </c>
      <c r="C112" s="9">
        <v>4316400.96</v>
      </c>
      <c r="D112" s="9">
        <v>11047839.65</v>
      </c>
      <c r="E112" s="11"/>
    </row>
    <row r="113" spans="1:5" ht="11.25">
      <c r="A113" s="7">
        <v>5139</v>
      </c>
      <c r="B113" s="25" t="s">
        <v>109</v>
      </c>
      <c r="C113" s="9">
        <v>34885791.23</v>
      </c>
      <c r="D113" s="9">
        <v>45601557.01</v>
      </c>
      <c r="E113" s="11"/>
    </row>
    <row r="114" spans="1:5" ht="11.25">
      <c r="A114" s="2">
        <v>5200</v>
      </c>
      <c r="B114" s="3" t="s">
        <v>110</v>
      </c>
      <c r="C114" s="4">
        <f>SUM(C115+C118+C121+C124+C129+C133+C136+C138+C144)</f>
        <v>28370316.490000002</v>
      </c>
      <c r="D114" s="4">
        <f>SUM(D115+D118+D121+D124+D129+D133+D136+D138+D144)</f>
        <v>55409534.44</v>
      </c>
      <c r="E114" s="11"/>
    </row>
    <row r="115" spans="1:5" ht="11.25">
      <c r="A115" s="7">
        <v>5210</v>
      </c>
      <c r="B115" s="24" t="s">
        <v>57</v>
      </c>
      <c r="C115" s="9">
        <f>SUM(C116:C117)</f>
        <v>0</v>
      </c>
      <c r="D115" s="9">
        <f>SUM(D116:D117)</f>
        <v>2501868.5</v>
      </c>
      <c r="E115" s="11"/>
    </row>
    <row r="116" spans="1:5" ht="11.25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ht="11.25">
      <c r="A117" s="7">
        <v>5212</v>
      </c>
      <c r="B117" s="25" t="s">
        <v>112</v>
      </c>
      <c r="C117" s="9">
        <v>0</v>
      </c>
      <c r="D117" s="9">
        <v>2501868.5</v>
      </c>
      <c r="E117" s="11"/>
    </row>
    <row r="118" spans="1:5" ht="11.25">
      <c r="A118" s="7">
        <v>5220</v>
      </c>
      <c r="B118" s="24" t="s">
        <v>58</v>
      </c>
      <c r="C118" s="9">
        <f>SUM(C119:C120)</f>
        <v>11050000</v>
      </c>
      <c r="D118" s="9">
        <f>SUM(D119:D120)</f>
        <v>22497241.6</v>
      </c>
      <c r="E118" s="11"/>
    </row>
    <row r="119" spans="1:5" ht="11.25">
      <c r="A119" s="7">
        <v>5221</v>
      </c>
      <c r="B119" s="25" t="s">
        <v>113</v>
      </c>
      <c r="C119" s="9">
        <v>11050000</v>
      </c>
      <c r="D119" s="9">
        <v>22497241.6</v>
      </c>
      <c r="E119" s="11"/>
    </row>
    <row r="120" spans="1:5" ht="11.25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ht="11.25">
      <c r="A121" s="7">
        <v>5230</v>
      </c>
      <c r="B121" s="24" t="s">
        <v>59</v>
      </c>
      <c r="C121" s="9">
        <f>SUM(C122:C123)</f>
        <v>1475554.73</v>
      </c>
      <c r="D121" s="9">
        <f>SUM(D122:D123)</f>
        <v>2502881.57</v>
      </c>
      <c r="E121" s="11"/>
    </row>
    <row r="122" spans="1:5" ht="11.25">
      <c r="A122" s="7">
        <v>5231</v>
      </c>
      <c r="B122" s="25" t="s">
        <v>114</v>
      </c>
      <c r="C122" s="9">
        <v>1475554.73</v>
      </c>
      <c r="D122" s="9">
        <v>2502881.57</v>
      </c>
      <c r="E122" s="11"/>
    </row>
    <row r="123" spans="1:5" ht="11.25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ht="11.25">
      <c r="A124" s="7">
        <v>5240</v>
      </c>
      <c r="B124" s="24" t="s">
        <v>60</v>
      </c>
      <c r="C124" s="9">
        <f>SUM(C125:C128)</f>
        <v>15844761.76</v>
      </c>
      <c r="D124" s="9">
        <f>SUM(D125:D128)</f>
        <v>27907542.77</v>
      </c>
      <c r="E124" s="11"/>
    </row>
    <row r="125" spans="1:5" ht="11.25">
      <c r="A125" s="7">
        <v>5241</v>
      </c>
      <c r="B125" s="25" t="s">
        <v>116</v>
      </c>
      <c r="C125" s="9">
        <v>9312333.76</v>
      </c>
      <c r="D125" s="9">
        <v>19266705.5</v>
      </c>
      <c r="E125" s="11"/>
    </row>
    <row r="126" spans="1:5" ht="11.25">
      <c r="A126" s="7">
        <v>5242</v>
      </c>
      <c r="B126" s="25" t="s">
        <v>117</v>
      </c>
      <c r="C126" s="9">
        <v>1823700</v>
      </c>
      <c r="D126" s="9">
        <v>4864580</v>
      </c>
      <c r="E126" s="11"/>
    </row>
    <row r="127" spans="1:5" ht="11.25">
      <c r="A127" s="7">
        <v>5243</v>
      </c>
      <c r="B127" s="25" t="s">
        <v>118</v>
      </c>
      <c r="C127" s="9">
        <v>880928</v>
      </c>
      <c r="D127" s="9">
        <v>2273233.28</v>
      </c>
      <c r="E127" s="11"/>
    </row>
    <row r="128" spans="1:5" ht="11.25">
      <c r="A128" s="7">
        <v>5244</v>
      </c>
      <c r="B128" s="25" t="s">
        <v>119</v>
      </c>
      <c r="C128" s="9">
        <v>3827800</v>
      </c>
      <c r="D128" s="9">
        <v>1503023.99</v>
      </c>
      <c r="E128" s="11"/>
    </row>
    <row r="129" spans="1:5" ht="11.25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ht="11.25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ht="11.25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ht="11.25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ht="11.25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ht="11.25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ht="11.25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ht="11.25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ht="11.25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ht="11.25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ht="11.25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ht="11.25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ht="11.25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ht="11.25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ht="11.25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ht="11.25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ht="11.25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ht="11.25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ht="11.25">
      <c r="A147" s="2">
        <v>5300</v>
      </c>
      <c r="B147" s="3" t="s">
        <v>132</v>
      </c>
      <c r="C147" s="4">
        <f>SUM(C148+C151+C154)</f>
        <v>0</v>
      </c>
      <c r="D147" s="4">
        <f>SUM(D148+D151+D154)</f>
        <v>2400000</v>
      </c>
      <c r="E147" s="11"/>
    </row>
    <row r="148" spans="1:5" ht="11.25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ht="11.25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ht="11.25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ht="11.25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ht="11.25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ht="11.25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ht="11.25">
      <c r="A154" s="7">
        <v>5330</v>
      </c>
      <c r="B154" s="24" t="s">
        <v>55</v>
      </c>
      <c r="C154" s="9">
        <f>SUM(C155:C156)</f>
        <v>0</v>
      </c>
      <c r="D154" s="9">
        <f>SUM(D155:D156)</f>
        <v>2400000</v>
      </c>
      <c r="E154" s="11"/>
    </row>
    <row r="155" spans="1:5" ht="11.25">
      <c r="A155" s="7">
        <v>5331</v>
      </c>
      <c r="B155" s="25" t="s">
        <v>137</v>
      </c>
      <c r="C155" s="9">
        <v>0</v>
      </c>
      <c r="D155" s="9">
        <v>2400000</v>
      </c>
      <c r="E155" s="11"/>
    </row>
    <row r="156" spans="1:5" ht="11.25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ht="11.25">
      <c r="A157" s="2">
        <v>5400</v>
      </c>
      <c r="B157" s="3" t="s">
        <v>139</v>
      </c>
      <c r="C157" s="4">
        <f>SUM(C158+C161+C164+C167+C169)</f>
        <v>2542998.61</v>
      </c>
      <c r="D157" s="4">
        <f>SUM(D158+D161+D164+D167+D169)</f>
        <v>4069091.42</v>
      </c>
      <c r="E157" s="11"/>
    </row>
    <row r="158" spans="1:5" ht="11.25">
      <c r="A158" s="7">
        <v>5410</v>
      </c>
      <c r="B158" s="24" t="s">
        <v>140</v>
      </c>
      <c r="C158" s="9">
        <f>SUM(C159:C160)</f>
        <v>2542998.61</v>
      </c>
      <c r="D158" s="9">
        <f>SUM(D159:D160)</f>
        <v>4069091.42</v>
      </c>
      <c r="E158" s="11"/>
    </row>
    <row r="159" spans="1:5" ht="11.25">
      <c r="A159" s="7">
        <v>5411</v>
      </c>
      <c r="B159" s="25" t="s">
        <v>141</v>
      </c>
      <c r="C159" s="9">
        <v>2542998.61</v>
      </c>
      <c r="D159" s="9">
        <v>4069091.42</v>
      </c>
      <c r="E159" s="11"/>
    </row>
    <row r="160" spans="1:5" ht="11.25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ht="11.25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ht="11.25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ht="11.25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ht="11.25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ht="11.25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ht="11.25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ht="11.25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ht="11.25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ht="11.25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ht="11.25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ht="11.25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ht="11.25">
      <c r="A172" s="2">
        <v>5500</v>
      </c>
      <c r="B172" s="3" t="s">
        <v>184</v>
      </c>
      <c r="C172" s="4">
        <f>SUM(C173+C182+C185+C191+C193+C195)</f>
        <v>78831.45</v>
      </c>
      <c r="D172" s="4">
        <f>SUM(D173+D182+D185+D191+D193+D195)</f>
        <v>20046904.41</v>
      </c>
      <c r="E172" s="11"/>
    </row>
    <row r="173" spans="1:5" ht="11.25">
      <c r="A173" s="7">
        <v>5510</v>
      </c>
      <c r="B173" s="24" t="s">
        <v>153</v>
      </c>
      <c r="C173" s="9">
        <f>SUM(C174:C181)</f>
        <v>78831.45</v>
      </c>
      <c r="D173" s="9">
        <f>SUM(D174:D181)</f>
        <v>20046904.41</v>
      </c>
      <c r="E173" s="11"/>
    </row>
    <row r="174" spans="1:5" ht="11.25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ht="11.25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ht="11.25">
      <c r="A176" s="7">
        <v>5513</v>
      </c>
      <c r="B176" s="25" t="s">
        <v>154</v>
      </c>
      <c r="C176" s="9">
        <v>0</v>
      </c>
      <c r="D176" s="9">
        <v>2432772.13</v>
      </c>
      <c r="E176" s="11"/>
    </row>
    <row r="177" spans="1:5" ht="11.25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ht="11.25">
      <c r="A178" s="7">
        <v>5515</v>
      </c>
      <c r="B178" s="25" t="s">
        <v>156</v>
      </c>
      <c r="C178" s="9">
        <v>78831.45</v>
      </c>
      <c r="D178" s="9">
        <v>17291909.52</v>
      </c>
      <c r="E178" s="11"/>
    </row>
    <row r="179" spans="1:5" ht="11.25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ht="11.25">
      <c r="A180" s="7">
        <v>5517</v>
      </c>
      <c r="B180" s="25" t="s">
        <v>158</v>
      </c>
      <c r="C180" s="9">
        <v>0</v>
      </c>
      <c r="D180" s="9">
        <v>322222.76</v>
      </c>
      <c r="E180" s="11"/>
    </row>
    <row r="181" spans="1:5" ht="11.25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ht="11.25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ht="11.25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ht="11.25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ht="11.25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ht="11.25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ht="11.25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ht="11.25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ht="11.25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ht="11.25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ht="11.25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ht="11.25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ht="11.25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ht="11.25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ht="11.25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ht="11.25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ht="11.25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ht="11.25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ht="11.25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ht="11.25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ht="11.25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ht="11.25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ht="11.25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ht="11.25">
      <c r="A204" s="2">
        <v>5600</v>
      </c>
      <c r="B204" s="17" t="s">
        <v>181</v>
      </c>
      <c r="C204" s="4">
        <f>C205</f>
        <v>8296814.16</v>
      </c>
      <c r="D204" s="4">
        <f>D205</f>
        <v>35957239.66</v>
      </c>
      <c r="E204" s="11"/>
    </row>
    <row r="205" spans="1:5" ht="11.25">
      <c r="A205" s="7">
        <v>5610</v>
      </c>
      <c r="B205" s="26" t="s">
        <v>179</v>
      </c>
      <c r="C205" s="9">
        <f>SUM(C206)</f>
        <v>8296814.16</v>
      </c>
      <c r="D205" s="9">
        <f>SUM(D206)</f>
        <v>35957239.66</v>
      </c>
      <c r="E205" s="11"/>
    </row>
    <row r="206" spans="1:5" ht="11.25">
      <c r="A206" s="7">
        <v>5611</v>
      </c>
      <c r="B206" s="27" t="s">
        <v>180</v>
      </c>
      <c r="C206" s="9">
        <v>8296814.16</v>
      </c>
      <c r="D206" s="9">
        <v>35957239.66</v>
      </c>
      <c r="E206" s="11"/>
    </row>
    <row r="207" spans="1:5" s="6" customFormat="1" ht="11.25">
      <c r="A207" s="12">
        <v>3210</v>
      </c>
      <c r="B207" s="13" t="s">
        <v>195</v>
      </c>
      <c r="C207" s="14">
        <f>C3-C85</f>
        <v>158072825.52999997</v>
      </c>
      <c r="D207" s="14">
        <f>D3-D85</f>
        <v>168335200.39</v>
      </c>
      <c r="E207" s="15"/>
    </row>
    <row r="209" spans="1:4" ht="11.25">
      <c r="A209" s="28" t="s">
        <v>211</v>
      </c>
      <c r="B209" s="29"/>
      <c r="C209" s="29"/>
      <c r="D209" s="30"/>
    </row>
    <row r="210" spans="1:4" ht="11.25">
      <c r="A210" s="31"/>
      <c r="B210" s="29"/>
      <c r="C210" s="29"/>
      <c r="D210" s="30"/>
    </row>
    <row r="211" spans="1:4" ht="11.25">
      <c r="A211" s="32"/>
      <c r="B211" s="33"/>
      <c r="C211" s="32"/>
      <c r="D211" s="32"/>
    </row>
    <row r="212" spans="1:4" ht="11.25">
      <c r="A212" s="34"/>
      <c r="B212" s="32"/>
      <c r="C212" s="32"/>
      <c r="D212" s="32"/>
    </row>
    <row r="213" spans="1:4" ht="11.25">
      <c r="A213" s="34"/>
      <c r="B213" s="32" t="s">
        <v>212</v>
      </c>
      <c r="C213" s="34"/>
      <c r="D213" s="34" t="s">
        <v>212</v>
      </c>
    </row>
    <row r="214" spans="1:4" ht="22.5">
      <c r="A214" s="34"/>
      <c r="B214" s="35" t="s">
        <v>213</v>
      </c>
      <c r="C214" s="36"/>
      <c r="D214" s="35" t="s">
        <v>213</v>
      </c>
    </row>
  </sheetData>
  <sheetProtection sheet="1" objects="1" scenarios="1" formatCells="0" formatColumns="0" formatRows="0" autoFilter="0"/>
  <autoFilter ref="A2:E207"/>
  <mergeCells count="1">
    <mergeCell ref="A1:E1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="120" zoomScaleNormal="120" zoomScalePageLayoutView="0" workbookViewId="0" topLeftCell="A1">
      <selection activeCell="A15" sqref="A15"/>
    </sheetView>
  </sheetViews>
  <sheetFormatPr defaultColWidth="12" defaultRowHeight="11.25"/>
  <cols>
    <col min="1" max="1" width="139.33203125" style="0" customWidth="1"/>
  </cols>
  <sheetData>
    <row r="1" ht="11.25">
      <c r="A1" s="20" t="s">
        <v>202</v>
      </c>
    </row>
    <row r="2" ht="11.25">
      <c r="A2" s="19" t="s">
        <v>214</v>
      </c>
    </row>
    <row r="3" ht="11.25">
      <c r="A3" s="19" t="s">
        <v>198</v>
      </c>
    </row>
    <row r="4" ht="11.25">
      <c r="A4" s="19" t="s">
        <v>215</v>
      </c>
    </row>
    <row r="5" ht="11.25">
      <c r="A5" s="19" t="s">
        <v>216</v>
      </c>
    </row>
    <row r="6" ht="11.25">
      <c r="A6" s="19" t="s">
        <v>199</v>
      </c>
    </row>
    <row r="7" ht="11.25">
      <c r="A7" s="19"/>
    </row>
    <row r="8" ht="11.25">
      <c r="A8" s="18" t="s">
        <v>200</v>
      </c>
    </row>
    <row r="9" ht="11.25">
      <c r="A9" s="19" t="s">
        <v>207</v>
      </c>
    </row>
    <row r="10" ht="11.25">
      <c r="A10" s="19"/>
    </row>
    <row r="11" ht="11.25">
      <c r="A11" s="18" t="s">
        <v>205</v>
      </c>
    </row>
    <row r="12" ht="11.25">
      <c r="A12" s="19" t="s">
        <v>206</v>
      </c>
    </row>
    <row r="13" ht="11.25">
      <c r="A13" s="19"/>
    </row>
    <row r="14" ht="11.25">
      <c r="A14" s="18" t="s">
        <v>201</v>
      </c>
    </row>
    <row r="15" ht="27.75" customHeight="1">
      <c r="A15" s="21" t="s">
        <v>203</v>
      </c>
    </row>
    <row r="16" ht="27.75" customHeight="1">
      <c r="A16" s="21" t="s">
        <v>204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ACTIVIDADES/RESULTADOS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2014-12-05T05:22:37Z</cp:lastPrinted>
  <dcterms:created xsi:type="dcterms:W3CDTF">2012-12-11T20:29:16Z</dcterms:created>
  <dcterms:modified xsi:type="dcterms:W3CDTF">2017-07-24T16:39:32Z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