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946" firstSheet="9" activeTab="26"/>
  </bookViews>
  <sheets>
    <sheet name="Notas a los Edos Financieros" sheetId="1" r:id="rId1"/>
    <sheet name="Hoja1" sheetId="2" state="hidden" r:id="rId2"/>
    <sheet name="ESF-01" sheetId="3" r:id="rId3"/>
    <sheet name="ESF-02" sheetId="4" r:id="rId4"/>
    <sheet name="ESF-03" sheetId="5" r:id="rId5"/>
    <sheet name="ESF-04" sheetId="6" r:id="rId6"/>
    <sheet name="ESF-05" sheetId="7" r:id="rId7"/>
    <sheet name="ESF-06" sheetId="8" r:id="rId8"/>
    <sheet name="ESF-07" sheetId="9" r:id="rId9"/>
    <sheet name="ESF-08" sheetId="10" r:id="rId10"/>
    <sheet name="ESF-09" sheetId="11" r:id="rId11"/>
    <sheet name="ESF-10" sheetId="12" r:id="rId12"/>
    <sheet name="ESF-11" sheetId="13" r:id="rId13"/>
    <sheet name="ESF-12" sheetId="14" r:id="rId14"/>
    <sheet name="ESF-13" sheetId="15" r:id="rId15"/>
    <sheet name="ESF-14" sheetId="16" r:id="rId16"/>
    <sheet name="ESF-15" sheetId="17" r:id="rId17"/>
    <sheet name="EA-01" sheetId="18" r:id="rId18"/>
    <sheet name="EA-02" sheetId="19" r:id="rId19"/>
    <sheet name="EA-03 " sheetId="20" r:id="rId20"/>
    <sheet name="VHP-01" sheetId="21" r:id="rId21"/>
    <sheet name="VHP-02" sheetId="22" r:id="rId22"/>
    <sheet name="EFE-01  " sheetId="23" r:id="rId23"/>
    <sheet name="EFE-02" sheetId="24" r:id="rId24"/>
    <sheet name="EFE-03" sheetId="25" r:id="rId25"/>
    <sheet name="Conciliacion_Ig" sheetId="26" r:id="rId26"/>
    <sheet name="Conciliacion_Eg" sheetId="27" r:id="rId27"/>
    <sheet name="Memoria" sheetId="28" r:id="rId28"/>
    <sheet name="ESF-15 (2)" sheetId="29" r:id="rId29"/>
  </sheets>
  <definedNames>
    <definedName name="_xlnm.Print_Area" localSheetId="26">'Conciliacion_Eg'!$A$1:$C$37</definedName>
    <definedName name="_xlnm.Print_Area" localSheetId="25">'Conciliacion_Ig'!$A$1:$C$22</definedName>
    <definedName name="_xlnm.Print_Area" localSheetId="17">'EA-01'!$A$1:$D$234</definedName>
    <definedName name="_xlnm.Print_Area" localSheetId="18">'EA-02'!$A$1:$E$16</definedName>
    <definedName name="_xlnm.Print_Area" localSheetId="19">'EA-03 '!$A$1:$E$169</definedName>
    <definedName name="_xlnm.Print_Area" localSheetId="23">'EFE-02'!$A$1:$D$59</definedName>
    <definedName name="_xlnm.Print_Area" localSheetId="24">'EFE-03'!$A$1:$D$45</definedName>
    <definedName name="_xlnm.Print_Area" localSheetId="2">'ESF-01'!$A$1:$E$111</definedName>
    <definedName name="_xlnm.Print_Area" localSheetId="3">'ESF-02'!$A$1:$G$30</definedName>
    <definedName name="_xlnm.Print_Area" localSheetId="4">'ESF-03'!$A$1:$I$117</definedName>
    <definedName name="_xlnm.Print_Area" localSheetId="5">'ESF-04'!$A$1:$H$8</definedName>
    <definedName name="_xlnm.Print_Area" localSheetId="7">'ESF-06'!$A$1:$G$18</definedName>
    <definedName name="_xlnm.Print_Area" localSheetId="8">'ESF-07'!$A$1:$E$18</definedName>
    <definedName name="_xlnm.Print_Area" localSheetId="9">'ESF-08'!$A$1:$F$71</definedName>
    <definedName name="_xlnm.Print_Area" localSheetId="10">'ESF-09'!$A$1:$F$36</definedName>
    <definedName name="_xlnm.Print_Area" localSheetId="11">'ESF-10'!$A$1:$H$9</definedName>
    <definedName name="_xlnm.Print_Area" localSheetId="12">'ESF-11'!$A$1:$D$13</definedName>
    <definedName name="_xlnm.Print_Area" localSheetId="13">'ESF-12'!$A$1:$H$89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8">'ESF-15 (2)'!$A$1:$AA$13</definedName>
    <definedName name="_xlnm.Print_Area" localSheetId="27">'Memoria'!$A$1:$E$74</definedName>
    <definedName name="_xlnm.Print_Area" localSheetId="0">'Notas a los Edos Financieros'!$A$1:$C$51</definedName>
    <definedName name="_xlnm.Print_Area" localSheetId="20">'VHP-01'!$A$1:$G$16</definedName>
    <definedName name="_xlnm.Print_Area" localSheetId="21">'VHP-02'!$A$1:$F$30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<sst xmlns="http://schemas.openxmlformats.org/spreadsheetml/2006/main" count="1670" uniqueCount="1038">
  <si>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</si>
  <si>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</si>
  <si>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</si>
  <si>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</si>
  <si>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</si>
  <si>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</si>
  <si>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</si>
  <si>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</si>
  <si>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</si>
  <si>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</si>
  <si>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</si>
  <si>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</si>
  <si>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</si>
  <si>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</si>
  <si>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</si>
  <si>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</si>
  <si>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</si>
  <si>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</si>
  <si>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</si>
  <si>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</si>
  <si>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</si>
  <si>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</si>
  <si>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</si>
  <si>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</si>
  <si>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</si>
  <si>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</si>
  <si>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</si>
  <si>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</si>
  <si>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</si>
  <si>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</si>
  <si>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</si>
  <si>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</si>
  <si>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</si>
  <si>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</si>
  <si>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</si>
  <si>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</si>
  <si>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</si>
  <si>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</si>
  <si>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</si>
  <si>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</si>
  <si>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</si>
  <si>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</si>
  <si>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</si>
  <si>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</si>
  <si>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</si>
  <si>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</si>
  <si>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</si>
  <si>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MONTO</t>
  </si>
  <si>
    <t>TIPO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</si>
  <si>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</si>
  <si>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</si>
  <si>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</si>
  <si>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</si>
  <si>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</si>
  <si>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</si>
  <si>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</si>
  <si>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</si>
  <si>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</si>
  <si>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</si>
  <si>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</si>
  <si>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</si>
  <si>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</si>
  <si>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</si>
  <si>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</si>
  <si>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</si>
  <si>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</si>
  <si>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</si>
  <si>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</si>
  <si>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</si>
  <si>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</si>
  <si>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</si>
  <si>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</si>
  <si>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</si>
  <si>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</si>
  <si>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</si>
  <si>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</si>
  <si>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</si>
  <si>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</si>
  <si>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</si>
  <si>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</si>
  <si>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</si>
  <si>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</si>
  <si>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</si>
  <si>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</si>
  <si>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</si>
  <si>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</si>
  <si>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</si>
  <si>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</si>
  <si>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</si>
  <si>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</si>
  <si>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</si>
  <si>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</si>
  <si>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</si>
  <si>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</si>
  <si>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</si>
  <si>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</si>
  <si>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</si>
  <si>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</si>
  <si>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</si>
  <si>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</si>
  <si>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</si>
  <si>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</si>
  <si>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</si>
  <si>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</si>
  <si>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</si>
  <si>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</si>
  <si>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</si>
  <si>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</si>
  <si>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</si>
  <si>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</si>
  <si>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</si>
  <si>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</si>
  <si>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</si>
  <si>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</si>
  <si>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</si>
  <si>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</si>
  <si>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</si>
  <si>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</si>
  <si>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</si>
  <si>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</si>
  <si>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</si>
  <si>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</si>
  <si>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</si>
  <si>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</si>
  <si>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</si>
  <si>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</si>
  <si>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1250    ACTIVOS INTANGIBLES</t>
  </si>
  <si>
    <t>1290    OTROS ACTIVOS NO CIRCULANTES</t>
  </si>
  <si>
    <t>1270    ACTIVOS DIFERIDOS</t>
  </si>
  <si>
    <t>2240    PASIVO DIFERIDO A LARGO PLAZO</t>
  </si>
  <si>
    <t>1110    FLUJO DE EFECTIVO</t>
  </si>
  <si>
    <t>NOTAS</t>
  </si>
  <si>
    <t>DESCRIPCIÓN</t>
  </si>
  <si>
    <t>99by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</si>
  <si>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</si>
  <si>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</si>
  <si>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</si>
  <si>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</si>
  <si>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</si>
  <si>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</si>
  <si>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</si>
  <si>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</si>
  <si>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</si>
  <si>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</si>
  <si>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</si>
  <si>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</si>
  <si>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</si>
  <si>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</si>
  <si>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</si>
  <si>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</si>
  <si>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</si>
  <si>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</si>
  <si>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</si>
  <si>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</si>
  <si>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</si>
  <si>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</si>
  <si>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</si>
  <si>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</si>
  <si>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</si>
  <si>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</si>
  <si>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</si>
  <si>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</si>
  <si>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</si>
  <si>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</si>
  <si>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</si>
  <si>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</si>
  <si>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</si>
  <si>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</si>
  <si>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</si>
  <si>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</si>
  <si>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</si>
  <si>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</si>
  <si>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</si>
  <si>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</si>
  <si>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</si>
  <si>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</si>
  <si>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</si>
  <si>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</si>
  <si>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</si>
  <si>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</si>
  <si>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</si>
  <si>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</si>
  <si>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</si>
  <si>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2160    FONDOS Y BIENES DE TERCEROS EN GARANTÍA Y/O ADMINISTRACION A CORTO PLAZO</t>
  </si>
  <si>
    <t>Memoria</t>
  </si>
  <si>
    <t>5800-6100-6300</t>
  </si>
  <si>
    <t>Conciliacion_Ig</t>
  </si>
  <si>
    <t>Conciliacion_Eg</t>
  </si>
  <si>
    <t>NOTA:     EFE-03</t>
  </si>
  <si>
    <t>TOTAL_1140</t>
  </si>
  <si>
    <t>TOTAL_1150</t>
  </si>
  <si>
    <t>TOTAL_1240</t>
  </si>
  <si>
    <t>TOTAL_1250</t>
  </si>
  <si>
    <t>TOTAL_1270</t>
  </si>
  <si>
    <t>TOTAL_1290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</si>
  <si>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</si>
  <si>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</si>
  <si>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</si>
  <si>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</si>
  <si>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</si>
  <si>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</si>
  <si>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</si>
  <si>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</si>
  <si>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</si>
  <si>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TOTAL_2240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</si>
  <si>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</si>
  <si>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</si>
  <si>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</si>
  <si>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</si>
  <si>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</si>
  <si>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</si>
  <si>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1130    DERECHOS A RECIBIR BIENES O SERVICIOS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</si>
  <si>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</si>
  <si>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</si>
  <si>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</si>
  <si>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</si>
  <si>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</si>
  <si>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</si>
  <si>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</si>
  <si>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</si>
  <si>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</si>
  <si>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</si>
  <si>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</si>
  <si>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</si>
  <si>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</si>
  <si>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</si>
  <si>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</si>
  <si>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</si>
  <si>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</si>
  <si>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</si>
  <si>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</si>
  <si>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</si>
  <si>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</si>
  <si>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</si>
  <si>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</si>
  <si>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</si>
  <si>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</si>
  <si>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</si>
  <si>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</si>
  <si>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</si>
  <si>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</si>
  <si>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</si>
  <si>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</si>
  <si>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</si>
  <si>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</si>
  <si>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</si>
  <si>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</si>
  <si>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</si>
  <si>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</si>
  <si>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</si>
  <si>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</si>
  <si>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</si>
  <si>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ESF-04</t>
  </si>
  <si>
    <t>BIENES DISPONIBLES PARA SU TRANSFORMACIÓN ESTIMACIONES Y DETERIOROS</t>
  </si>
  <si>
    <t xml:space="preserve">NOTAS A LOS ESTADOS FINANCIEROS                             </t>
  </si>
  <si>
    <t>Bajo protesta de decir verdad declaramos que los Estados Financieros y sus notas, son razonablemente correctos y son responsabilidad del emisor.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</si>
  <si>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</si>
  <si>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</si>
  <si>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</si>
  <si>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</si>
  <si>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</si>
  <si>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</si>
  <si>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</si>
  <si>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</si>
  <si>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</si>
  <si>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</si>
  <si>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</si>
  <si>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</si>
  <si>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</si>
  <si>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</si>
  <si>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</si>
  <si>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</si>
  <si>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</si>
  <si>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</si>
  <si>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</si>
  <si>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</si>
  <si>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</si>
  <si>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</si>
  <si>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</si>
  <si>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</si>
  <si>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</si>
  <si>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</si>
  <si>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</si>
  <si>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</si>
  <si>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</si>
  <si>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</si>
  <si>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</si>
  <si>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</si>
  <si>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</si>
  <si>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</si>
  <si>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</si>
  <si>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</si>
  <si>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</si>
  <si>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</si>
  <si>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</si>
  <si>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</si>
  <si>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</si>
  <si>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</si>
  <si>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</si>
  <si>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</si>
  <si>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</si>
  <si>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</si>
  <si>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</si>
  <si>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</si>
  <si>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</si>
  <si>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</si>
  <si>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</si>
  <si>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</si>
  <si>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</si>
  <si>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</si>
  <si>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1114    INVERSIONES TEMPORALES (HASTA 3 MESES)</t>
  </si>
  <si>
    <t>NOTA:   ESF-01</t>
  </si>
  <si>
    <t>MONTO PARCIAL</t>
  </si>
  <si>
    <t>TOTAL_1114</t>
  </si>
  <si>
    <t>1115    FONDOS CON AFECTACIÓN ESPECÍFICA</t>
  </si>
  <si>
    <t>TOTAL_1115</t>
  </si>
  <si>
    <t>1121    INVERSIONES FINANCIERAS DE CORTO PLAZO</t>
  </si>
  <si>
    <t>TOTAL_1121</t>
  </si>
  <si>
    <t>1211    INVERSIONES A LARGO PLAZO</t>
  </si>
  <si>
    <t>TOTAL_1211</t>
  </si>
  <si>
    <t>1122    CUENTAS POR COBRAR A CORTO PLAZO</t>
  </si>
  <si>
    <t>NOTA:   ESF-02</t>
  </si>
  <si>
    <t>2014</t>
  </si>
  <si>
    <t>2013</t>
  </si>
  <si>
    <t>2012</t>
  </si>
  <si>
    <t>TOTAL_1122</t>
  </si>
  <si>
    <t>1124    INGRESOS POR RECUPERAR A CORTO PLAZO</t>
  </si>
  <si>
    <t>TOTAL_1124</t>
  </si>
  <si>
    <t xml:space="preserve">        BIENES DISPONIBLES PARA SU TRANSFORMACIÓN ESTIMACIONES Y DETERIOROS</t>
  </si>
  <si>
    <t>NOTA:        ESF-04</t>
  </si>
  <si>
    <t>Esta nota aplica para aquellos entes públicos que realicen algún proceso de transformación y/o elaboración de bienes.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</si>
  <si>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</si>
  <si>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</si>
  <si>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</si>
  <si>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</si>
  <si>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</si>
  <si>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TOTAL_1213</t>
  </si>
  <si>
    <t>1214    PARTICIPACIONES Y APORTACIONES DE CAPITAL</t>
  </si>
  <si>
    <t>NOTA:        ESF-07</t>
  </si>
  <si>
    <t xml:space="preserve">EMPRESA/OPDes </t>
  </si>
  <si>
    <t>TOTAL_1214</t>
  </si>
  <si>
    <t>1123    DEUDORES DIVERSOS POR COBRAR A CORTO PLAZO</t>
  </si>
  <si>
    <t>NOTA:   ESF-03</t>
  </si>
  <si>
    <t>TOTAL_1123</t>
  </si>
  <si>
    <t>1125    DEUDORES POR ANTICIPOS DE TESORERÍA A CORTO PLAZO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</si>
  <si>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</si>
  <si>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</si>
  <si>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</si>
  <si>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</si>
  <si>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</si>
  <si>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</si>
  <si>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</si>
  <si>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</si>
  <si>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</si>
  <si>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</si>
  <si>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</si>
  <si>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</si>
  <si>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</si>
  <si>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1261    DEPRECIACIÓN ACUMULADA DE BIENES INMUEBLES</t>
  </si>
  <si>
    <t>Método de depreciación</t>
  </si>
  <si>
    <t>Tasa</t>
  </si>
  <si>
    <t>TOTAL_1261</t>
  </si>
  <si>
    <t>1262    DEPRECIACIÓN ACUMULADA DE INFRAESTRUCTURA</t>
  </si>
  <si>
    <t>TOTAL_1262</t>
  </si>
  <si>
    <t>1263    DEPRECIACIÓN ACUMULADA DE BIENES MUEBLES</t>
  </si>
  <si>
    <t>TOTAL_1263</t>
  </si>
  <si>
    <t>1264    DETERIORO ACUMULADO DE ACTIVOS BIOLÓGICOS</t>
  </si>
  <si>
    <t>TOTAL_1264</t>
  </si>
  <si>
    <t>1265    AMORTIZACIÓN ACUMULADA DE ACTIVOS INTANGIBLES</t>
  </si>
  <si>
    <t>TOTAL_1265</t>
  </si>
  <si>
    <t>2159    OTROS PASIVOS DIFERIDOS A CORTO PLAZO</t>
  </si>
  <si>
    <t>TOTAL_2159</t>
  </si>
  <si>
    <t>2199    OTROS PASIVOS CIRCULANTES</t>
  </si>
  <si>
    <t>NOTA:     ESF-14</t>
  </si>
  <si>
    <t>TOTAL_2199</t>
  </si>
  <si>
    <t>TOTAL_1130</t>
  </si>
  <si>
    <t>TOTAL_1230</t>
  </si>
  <si>
    <t>TOTAL_5000</t>
  </si>
  <si>
    <t>TOTAL_1110</t>
  </si>
  <si>
    <t>TOTAL_1240 Y 1250</t>
  </si>
  <si>
    <t>65-50377093-4 URBANI</t>
  </si>
  <si>
    <t>890571255 Cons-grada</t>
  </si>
  <si>
    <t>0204373056 Ferromex-</t>
  </si>
  <si>
    <t>0220891783 FOPEDEP 2014</t>
  </si>
  <si>
    <t>0250367276 Relleno Sanitario A</t>
  </si>
  <si>
    <t>0278062810 SUBSEMUN</t>
  </si>
  <si>
    <t>0278067123 SUBSEMUN 2015</t>
  </si>
  <si>
    <t>0401640173 Reserva t</t>
  </si>
  <si>
    <t>0418089921 Construcc</t>
  </si>
  <si>
    <t>1382985 BCO.BAJIO GTO.CTE.</t>
  </si>
  <si>
    <t>3375854  DEUDA PUBLICA</t>
  </si>
  <si>
    <t>6091268 FAISM 2011 BAJIO</t>
  </si>
  <si>
    <t>6514186 REC CTA CORR</t>
  </si>
  <si>
    <t>7361520 PREDIAL OXXO, CMAPAS</t>
  </si>
  <si>
    <t>7362056 FAISM 2012</t>
  </si>
  <si>
    <t>7761935 FAMCAS 2012</t>
  </si>
  <si>
    <t>7632276  SUBSEMUN 12</t>
  </si>
  <si>
    <t>8621617 Fondo de Aho</t>
  </si>
  <si>
    <t>8755407 PREDIAL 2013</t>
  </si>
  <si>
    <t>8862229 FAIMS 2013</t>
  </si>
  <si>
    <t>8862275 FORTAMUN 2013</t>
  </si>
  <si>
    <t>9178344 EXPEDICION</t>
  </si>
  <si>
    <t>9711300 RAMO 23 PROG</t>
  </si>
  <si>
    <t>04805720101 FORTAMUN 2014</t>
  </si>
  <si>
    <t>04808790101 FAIMS 2014</t>
  </si>
  <si>
    <t>Programa de Desarrol</t>
  </si>
  <si>
    <t>11907854 HABITAD 2014</t>
  </si>
  <si>
    <t>12509048 INADEM 2014</t>
  </si>
  <si>
    <t>124347000101 PREDIAL 2015</t>
  </si>
  <si>
    <t>12629200FORTAMUN 2015</t>
  </si>
  <si>
    <t>12629275 FAISM 2015</t>
  </si>
  <si>
    <t>13317839 PASIVO LABO</t>
  </si>
  <si>
    <t>13318118 PASIVO LABO</t>
  </si>
  <si>
    <t>13348651 HABITAT 201</t>
  </si>
  <si>
    <t>13348586 HABITAD FEDERAL</t>
  </si>
  <si>
    <t>14362495 Participaciones 2015</t>
  </si>
  <si>
    <t>14778773 Predial 2016</t>
  </si>
  <si>
    <t>14875298 Participaciones 2016</t>
  </si>
  <si>
    <t>14872782 FAISM 2016</t>
  </si>
  <si>
    <t>14874812 FORTAMUN 2016</t>
  </si>
  <si>
    <t>014985303 Licencia  2016</t>
  </si>
  <si>
    <t>15016066  PREDIAL 2016 TPV</t>
  </si>
  <si>
    <t>15018096  PREDIAL 16</t>
  </si>
  <si>
    <t>15018260 RECAUDACION 2016</t>
  </si>
  <si>
    <t>14425961 Fondo de Ah</t>
  </si>
  <si>
    <t>023816191 Predial 2012</t>
  </si>
  <si>
    <t>SUBSIDIO AL EMPLEO</t>
  </si>
  <si>
    <t>CONVENIOS</t>
  </si>
  <si>
    <t>Donaciones Pemex DSA/2900</t>
  </si>
  <si>
    <t>Donativo asfalto DCA/1516/12</t>
  </si>
  <si>
    <t>Donativo asfalto DCA/3087/12</t>
  </si>
  <si>
    <t>Donativo Pemex DCA/3314/2013</t>
  </si>
  <si>
    <t>Donativo Pemex DG/CE/0047/2014</t>
  </si>
  <si>
    <t>SUBSIDIO PARA EL EMPLEO</t>
  </si>
  <si>
    <t>Funcionarios y empleados</t>
  </si>
  <si>
    <t>Gastos por Comprobar</t>
  </si>
  <si>
    <t>Financiamientos</t>
  </si>
  <si>
    <t>Fondo Fijo</t>
  </si>
  <si>
    <t>Otros deudores</t>
  </si>
  <si>
    <t>Ant Prov Prest Serv C P</t>
  </si>
  <si>
    <t>Ant Prov Ad BM  C P</t>
  </si>
  <si>
    <t>Ant Contratistas C P</t>
  </si>
  <si>
    <t>NO APLICA</t>
  </si>
  <si>
    <t>Terrenos</t>
  </si>
  <si>
    <t>Edificios e instalaciones</t>
  </si>
  <si>
    <t>Infraestructura</t>
  </si>
  <si>
    <t>Edificación habitacional</t>
  </si>
  <si>
    <t>Edificación no habitacional</t>
  </si>
  <si>
    <t>Constr Obras</t>
  </si>
  <si>
    <t>División terrenos</t>
  </si>
  <si>
    <t>Construc víascom</t>
  </si>
  <si>
    <t>Trabajos de acabados</t>
  </si>
  <si>
    <t>División de terrenos</t>
  </si>
  <si>
    <t>Instalaciones</t>
  </si>
  <si>
    <t>Muebles de oficina y estantería</t>
  </si>
  <si>
    <t>Muebles excepto ofic</t>
  </si>
  <si>
    <t>Computadoras</t>
  </si>
  <si>
    <t>Medios magnéticos y ópticos</t>
  </si>
  <si>
    <t>Otros mobiliarios</t>
  </si>
  <si>
    <t>Equipo de audio y de video</t>
  </si>
  <si>
    <t>Aparatos deportivos</t>
  </si>
  <si>
    <t>Camaras fotograficas y de video</t>
  </si>
  <si>
    <t>Otro mobiliario</t>
  </si>
  <si>
    <t>Equso médico denta</t>
  </si>
  <si>
    <t>Instrumentos médicos</t>
  </si>
  <si>
    <t>Automóviles y camiones</t>
  </si>
  <si>
    <t>Carrocerías y remolques</t>
  </si>
  <si>
    <t>Otro equipo de transporte</t>
  </si>
  <si>
    <t>Eq defensa y segurid</t>
  </si>
  <si>
    <t>maq y eqagrop</t>
  </si>
  <si>
    <t>Maquinaria y equipo industrial</t>
  </si>
  <si>
    <t>maq y eqConstruc</t>
  </si>
  <si>
    <t>Sist AA calefacció</t>
  </si>
  <si>
    <t>Eq Comunicación</t>
  </si>
  <si>
    <t>Accesorios de iluminación</t>
  </si>
  <si>
    <t>ApareléctrUdom</t>
  </si>
  <si>
    <t>Eq de generación</t>
  </si>
  <si>
    <t>Herramientas</t>
  </si>
  <si>
    <t>Otros equipos</t>
  </si>
  <si>
    <t>Otros bienes artísti</t>
  </si>
  <si>
    <t>Objetos valiosos</t>
  </si>
  <si>
    <t>Especies menores y de zoológico</t>
  </si>
  <si>
    <t>Arboles y plantas</t>
  </si>
  <si>
    <t>Otros activos biologicos</t>
  </si>
  <si>
    <t>Dep Acum Edificios</t>
  </si>
  <si>
    <t>Dep Acum Infraestructura</t>
  </si>
  <si>
    <t>Software</t>
  </si>
  <si>
    <t>Licencia informatica</t>
  </si>
  <si>
    <t>DEPOSITOS EN GARANTIA.</t>
  </si>
  <si>
    <t>Amort Acum Software</t>
  </si>
  <si>
    <t>Amort Acum Licencias</t>
  </si>
  <si>
    <t>SERVICIOS PERSONALES</t>
  </si>
  <si>
    <t>PASIVO LABORAL AGUINALDO</t>
  </si>
  <si>
    <t>PASIVO LABORAL PRIMA VACACIONAL</t>
  </si>
  <si>
    <t>PASIVO LABORAL P.ANT</t>
  </si>
  <si>
    <t>PASIVOS CAP. 1000</t>
  </si>
  <si>
    <t>Proveedores por pagar CP</t>
  </si>
  <si>
    <t>PASIVOS CAP. 2000</t>
  </si>
  <si>
    <t>PASIVOS CAP. 3000</t>
  </si>
  <si>
    <t>Contratistas por pagar CP</t>
  </si>
  <si>
    <t>PASIVOS CAP. 6000</t>
  </si>
  <si>
    <t>ISPT NOMINA</t>
  </si>
  <si>
    <t>ISPT ASIMILADOS</t>
  </si>
  <si>
    <t>RETENCION ISR</t>
  </si>
  <si>
    <t>ISR ARRENDAMIENTO INMUEBLES</t>
  </si>
  <si>
    <t>IMPUESTO 2% SOBRE NOMINA</t>
  </si>
  <si>
    <t>ISPT FONDO DE AHORRO</t>
  </si>
  <si>
    <t>CUOTAS AL SEGURO SOCIAL</t>
  </si>
  <si>
    <t>IMPUESTO CEDULAR ARRENDAMIENTO</t>
  </si>
  <si>
    <t>DESCUENTO DE LICENCIA EMPLEADO</t>
  </si>
  <si>
    <t>IMP. CED. SERV. PROF</t>
  </si>
  <si>
    <t>DESCT.ESTAC.ENE.2011</t>
  </si>
  <si>
    <t>DESCUENTO CAJA VALLADOLID</t>
  </si>
  <si>
    <t>EMBARGO EFECTIVO</t>
  </si>
  <si>
    <t>DESCTO IVEG</t>
  </si>
  <si>
    <t>CUOTA SINDICAL</t>
  </si>
  <si>
    <t>AYUDA SINDICAL</t>
  </si>
  <si>
    <t>REPOSICION ACCOR</t>
  </si>
  <si>
    <t>EMBARGO CANASTA,VALE</t>
  </si>
  <si>
    <t>DESCUENTO SINDICATO</t>
  </si>
  <si>
    <t>NEXTEL</t>
  </si>
  <si>
    <t>COMPRA VENTA DE TERRENO</t>
  </si>
  <si>
    <t>FONDO DE AHORRO SUBSEMUN</t>
  </si>
  <si>
    <t>2% CAP OBRA PUB GC</t>
  </si>
  <si>
    <t>5% SUFUPU OBRA PUB G</t>
  </si>
  <si>
    <t>0.50% OBRAS BENEFICIO SOCIAL</t>
  </si>
  <si>
    <t>0.50% COL ING Y ARQ</t>
  </si>
  <si>
    <t>0.50% CAM MEX IND CO</t>
  </si>
  <si>
    <t>INTER 2012/PROG DIV</t>
  </si>
  <si>
    <t>INTER 2013/PROG DIV</t>
  </si>
  <si>
    <t>CONVENIOS FEDERALES 2013</t>
  </si>
  <si>
    <t>Fondo de Ahorro</t>
  </si>
  <si>
    <t>DESCUENTO IPOD</t>
  </si>
  <si>
    <t>FOMEPADE</t>
  </si>
  <si>
    <t>Otras ctas por pagar CP</t>
  </si>
  <si>
    <t>DEPOSITOS DUPLICADOS</t>
  </si>
  <si>
    <t>CHEQUES CANCELADOS</t>
  </si>
  <si>
    <t>DEPSITO NO IDENPRE11</t>
  </si>
  <si>
    <t>DESCUENTO TERRENO</t>
  </si>
  <si>
    <t>DEPÓSITO NO IDENTIFICADOS 2011</t>
  </si>
  <si>
    <t>COMITÉ DE LA FERIA</t>
  </si>
  <si>
    <t>DEPOSITOS DUPLICADOS 2012</t>
  </si>
  <si>
    <t>DEPOSITOS NO IDENTIFICADOS 2012</t>
  </si>
  <si>
    <t>DEP NO IDENT PRED-13</t>
  </si>
  <si>
    <t>DEPOSITOS DUPLICADOS PRED-2013</t>
  </si>
  <si>
    <t>FAMCAS ADMINISTRACIÓN</t>
  </si>
  <si>
    <t>ANTICIPO DE PARTICIPACIONES -1</t>
  </si>
  <si>
    <t>DEPOSITOS NO IDENTIFICADOS 2015</t>
  </si>
  <si>
    <t>DEP. NO IDENTIF. PRE</t>
  </si>
  <si>
    <t>DEP. DUPLIC. PRE. 15</t>
  </si>
  <si>
    <t>10481335 PULGON AMARILLO</t>
  </si>
  <si>
    <t>Depósitos no Ident P</t>
  </si>
  <si>
    <t>IMPTO. INMOBILIARIOS</t>
  </si>
  <si>
    <t>IMPTO. SOBRE TRASLAC</t>
  </si>
  <si>
    <t>IMPTO.S/DIV Y LOTIF</t>
  </si>
  <si>
    <t>IMPTO. DE FRACCIONAMIENTOS</t>
  </si>
  <si>
    <t>PREDIAL POR CLASIFICAR</t>
  </si>
  <si>
    <t>IMTPO.S/JUEGOS Y</t>
  </si>
  <si>
    <t>IMPTO.S/DIVER. Y ES</t>
  </si>
  <si>
    <t>SERV. DE PANTEONES</t>
  </si>
  <si>
    <t>SERV. DE SEGURIDAD PUBLICA</t>
  </si>
  <si>
    <t>SERV. DE ESTAC. PUB.</t>
  </si>
  <si>
    <t>SERV. DE OBRAS PUB</t>
  </si>
  <si>
    <t>SERV. EN MATERIA ECOLÓGICA</t>
  </si>
  <si>
    <t>SERV. DE LIMPIA</t>
  </si>
  <si>
    <t>SERV. DE RASTRO</t>
  </si>
  <si>
    <t>SERV. DE TRANSP. PUB</t>
  </si>
  <si>
    <t>SERV. DE TRANSITO Y VIALIDAD</t>
  </si>
  <si>
    <t>SERV. CASA DE LA CULTURA</t>
  </si>
  <si>
    <t>SERV. DE PROTECCIÓN CIVIL</t>
  </si>
  <si>
    <t>POR LA PRACTICA DE AVALUOS</t>
  </si>
  <si>
    <t>SERV. EN MAT. FRACC.</t>
  </si>
  <si>
    <t>POR EXP. LIC. ESTABL</t>
  </si>
  <si>
    <t>POR EXP. PERMISOS EV</t>
  </si>
  <si>
    <t>POR EXP. DE CERTIFIC</t>
  </si>
  <si>
    <t>POR AMPL. DE HORARIO</t>
  </si>
  <si>
    <t>SER MAT ACCESO INFO</t>
  </si>
  <si>
    <t>POR OCUP. Y APR. VIA</t>
  </si>
  <si>
    <t>UNIDADES DEPORTIVAS</t>
  </si>
  <si>
    <t>GIMNASIO</t>
  </si>
  <si>
    <t>CANCHA EL ÁRBOL</t>
  </si>
  <si>
    <t>ARRENDAMIENTO CENTRO CÍVICO</t>
  </si>
  <si>
    <t>VENTA DE INMUEBLES</t>
  </si>
  <si>
    <t>SANITARIOS</t>
  </si>
  <si>
    <t>POR ARREND. BIENES M</t>
  </si>
  <si>
    <t>MERCADO TOMASA ESTEVES</t>
  </si>
  <si>
    <t>MERCADO BARAHONA</t>
  </si>
  <si>
    <t>CONCESIONES DE SERVICIO PUBLICO</t>
  </si>
  <si>
    <t>FORMAS VALORADAS</t>
  </si>
  <si>
    <t>PROD FIN CTA CORRIEN</t>
  </si>
  <si>
    <t>PROD FIN SUBSEMUN 10</t>
  </si>
  <si>
    <t>PROD FIN 803383 SCOT</t>
  </si>
  <si>
    <t>PROD FIN 5769773 FAM</t>
  </si>
  <si>
    <t>PROD FIN 6091268 FAI</t>
  </si>
  <si>
    <t>6514186 CTA CORR REC</t>
  </si>
  <si>
    <t>7361520 PRED OXXO 12</t>
  </si>
  <si>
    <t>7632276 SUBSEMUN MUNICIPAL 2012</t>
  </si>
  <si>
    <t>886229 FAIMS 2013</t>
  </si>
  <si>
    <t>8862278 FORTAMUN 2013</t>
  </si>
  <si>
    <t>92999900 PROGRAMA MAS 2013</t>
  </si>
  <si>
    <t>890571255 Cons grada</t>
  </si>
  <si>
    <t>2300840327 CODE 2013</t>
  </si>
  <si>
    <t>HABITAD 2013</t>
  </si>
  <si>
    <t>RAMO 23 PROGRAMAS RE</t>
  </si>
  <si>
    <t>Migrantes 3x1</t>
  </si>
  <si>
    <t>Ferromex-Insurgentes</t>
  </si>
  <si>
    <t>3375854 Deuda Publica</t>
  </si>
  <si>
    <t>65-50430535-6  Fondo</t>
  </si>
  <si>
    <t>65-50426304-9 Pista</t>
  </si>
  <si>
    <t>Festival Gastronomic</t>
  </si>
  <si>
    <t>Relleno Sanitario Tipo A</t>
  </si>
  <si>
    <t>Apoyo diversos proye</t>
  </si>
  <si>
    <t>Fondo para el Financ</t>
  </si>
  <si>
    <t>11907854 Habitad 2014</t>
  </si>
  <si>
    <t>0257391908 Centro Gerontológico</t>
  </si>
  <si>
    <t>0238789438 FONREGION 2014</t>
  </si>
  <si>
    <t>125090480 INADEM 2014</t>
  </si>
  <si>
    <t>124347000 PREDIAL 2015</t>
  </si>
  <si>
    <t>12872677 Fondo de Cultura 2015</t>
  </si>
  <si>
    <t>0276711002 Impulso a</t>
  </si>
  <si>
    <t>0278062810 Subsemun</t>
  </si>
  <si>
    <t>0278067123 Subsemun</t>
  </si>
  <si>
    <t>11901964 FORTALECIMI</t>
  </si>
  <si>
    <t>12917654 FOPEDEM 2015</t>
  </si>
  <si>
    <t>13017090 Proyectos FOAM</t>
  </si>
  <si>
    <t>13224894 Programa MAS 2015</t>
  </si>
  <si>
    <t>13318480 PASIVO LABO</t>
  </si>
  <si>
    <t>13348651 HABITAT 2015 MUNICIPAL</t>
  </si>
  <si>
    <t>13348586 HABITAT 2015 FEDERAL</t>
  </si>
  <si>
    <t>PISBCC-27/2015</t>
  </si>
  <si>
    <t>Sist Alcanta Locos d</t>
  </si>
  <si>
    <t>13702246 UMA EVENTUA</t>
  </si>
  <si>
    <t>13848494 CENTRO DE D</t>
  </si>
  <si>
    <t>13546962 SDAYR CAMINOS RURALES</t>
  </si>
  <si>
    <t>Reserva territorial</t>
  </si>
  <si>
    <t>13944418 CALENTADORES SOLARES</t>
  </si>
  <si>
    <t>143338270 Constrc. D</t>
  </si>
  <si>
    <t>14525950 Obra comple</t>
  </si>
  <si>
    <t>14766760 Pavimentaci</t>
  </si>
  <si>
    <t>14937189 Pozo Tomasitas</t>
  </si>
  <si>
    <t>0417579788 Predial 2016</t>
  </si>
  <si>
    <t>15017049  PREDIAL 16</t>
  </si>
  <si>
    <t>140813350  PULGON AMARILLO</t>
  </si>
  <si>
    <t>RECARGOS FISCALES</t>
  </si>
  <si>
    <t>GASTOS DE EJECUCIÓN</t>
  </si>
  <si>
    <t>REC IMPTOS INMOBILIA</t>
  </si>
  <si>
    <t>REC X TRASL DE DOMIN</t>
  </si>
  <si>
    <t>MULTAS DE TRANSITO</t>
  </si>
  <si>
    <t>MULTAS DE BARANDILLA</t>
  </si>
  <si>
    <t>MULTAS DE COMERCIO</t>
  </si>
  <si>
    <t>MULTAS ECOLOGICAS</t>
  </si>
  <si>
    <t>OTRAS MULTAS</t>
  </si>
  <si>
    <t>MULTAS DE PROTECCION CIVIL</t>
  </si>
  <si>
    <t>MULTAS Y SANCIONES C</t>
  </si>
  <si>
    <t>REINTEGROS</t>
  </si>
  <si>
    <t>OTROS APROVECHAMIENTOS</t>
  </si>
  <si>
    <t>TRANSITO – LICENCIAS</t>
  </si>
  <si>
    <t>DEPÓSITOS NO IDENTIFICADOS</t>
  </si>
  <si>
    <t>*  INGRESOS DE GESTION</t>
  </si>
  <si>
    <t>FONDO GENERAL</t>
  </si>
  <si>
    <t>FONDO DE FOMENTO MUNICIPAL</t>
  </si>
  <si>
    <t>FONDO DE COMPENSACIÓN ISAN</t>
  </si>
  <si>
    <t>IEPS DE GASOLINA</t>
  </si>
  <si>
    <t>FONDO FISCALIZACIÓN</t>
  </si>
  <si>
    <t>DERECHO DE ALCOHOLES</t>
  </si>
  <si>
    <t>IMPUESTO DE TENENCIA</t>
  </si>
  <si>
    <t>IMP ESP PROD SERV</t>
  </si>
  <si>
    <t>Impuesto sobre Autom</t>
  </si>
  <si>
    <t>FONDO ISR</t>
  </si>
  <si>
    <t>FAISM</t>
  </si>
  <si>
    <t>FORTAMUN</t>
  </si>
  <si>
    <t>SUBSEMUN 2015</t>
  </si>
  <si>
    <t>Habitad 2015</t>
  </si>
  <si>
    <t>Pozo Tomasitas</t>
  </si>
  <si>
    <t>Dietas</t>
  </si>
  <si>
    <t>Sueldos Base</t>
  </si>
  <si>
    <t>Matanza a destajo</t>
  </si>
  <si>
    <t>Proporcional Vacaciones</t>
  </si>
  <si>
    <t>Honorarios asimilados</t>
  </si>
  <si>
    <t>Remuneraciones para eventuales</t>
  </si>
  <si>
    <t>Antigüedad</t>
  </si>
  <si>
    <t>Prima Vacacional</t>
  </si>
  <si>
    <t>Prima Dominical</t>
  </si>
  <si>
    <t>Gratificación de fin de año</t>
  </si>
  <si>
    <t>Remun Horas extra</t>
  </si>
  <si>
    <t>Días Festivos</t>
  </si>
  <si>
    <t>Compensaciones por servicios</t>
  </si>
  <si>
    <t>Honorarios especiales</t>
  </si>
  <si>
    <t>Aportaciones IMSS</t>
  </si>
  <si>
    <t>Ahorro para el retiro</t>
  </si>
  <si>
    <t>Seguros</t>
  </si>
  <si>
    <t>Cuotas para el fondo de ahorro</t>
  </si>
  <si>
    <t>Liquid por indem</t>
  </si>
  <si>
    <t>Canasta basica</t>
  </si>
  <si>
    <t>Vales</t>
  </si>
  <si>
    <t>Arcon</t>
  </si>
  <si>
    <t>Becas personal sindicalizado</t>
  </si>
  <si>
    <t>Servicios extraordinarios</t>
  </si>
  <si>
    <t>Asign Adic sueldo</t>
  </si>
  <si>
    <t>Estím Productividad</t>
  </si>
  <si>
    <t>Materiales y útiles de oficina</t>
  </si>
  <si>
    <t>Equipos menores de oficina</t>
  </si>
  <si>
    <t>Maty útiles impresi</t>
  </si>
  <si>
    <t>Mat y útiles Tec In</t>
  </si>
  <si>
    <t>Equipos Men Tec Inf</t>
  </si>
  <si>
    <t>Mat impreso  e info</t>
  </si>
  <si>
    <t>Material de limpieza</t>
  </si>
  <si>
    <t>Prod AlimSegPub</t>
  </si>
  <si>
    <t>Prod Alimen instal</t>
  </si>
  <si>
    <t>Prod alimenticios para personas</t>
  </si>
  <si>
    <t>Prod Alim Animales</t>
  </si>
  <si>
    <t>Utensilios alimentac</t>
  </si>
  <si>
    <t>Mat Constr Mineral</t>
  </si>
  <si>
    <t>Mat Constr Concret</t>
  </si>
  <si>
    <t>Mat Constr Cal Yes</t>
  </si>
  <si>
    <t>Mat Constr Madera</t>
  </si>
  <si>
    <t>Material eléctrico y electrónico</t>
  </si>
  <si>
    <t>Estructuras y manufacturas</t>
  </si>
  <si>
    <t>Materiales complementarios</t>
  </si>
  <si>
    <t>Materiales diversos</t>
  </si>
  <si>
    <t>Fertilizantes y abonos</t>
  </si>
  <si>
    <t>Plaguicidas y pesticidas</t>
  </si>
  <si>
    <t>Medicinas y prod far</t>
  </si>
  <si>
    <t>Mat acc y sum Méd</t>
  </si>
  <si>
    <t>Fibras sintéticas</t>
  </si>
  <si>
    <t>Otros productos quimicos</t>
  </si>
  <si>
    <t>Combus p Serv pub</t>
  </si>
  <si>
    <t>Vestuario y uniformes</t>
  </si>
  <si>
    <t>Prendas de seguridad</t>
  </si>
  <si>
    <t>Artículos deportivos</t>
  </si>
  <si>
    <t>Productos textiles</t>
  </si>
  <si>
    <t>Herramientas menores</t>
  </si>
  <si>
    <t>Ref Edificios</t>
  </si>
  <si>
    <t>Ref Mobiliario</t>
  </si>
  <si>
    <t>Ref Eq Cómputo</t>
  </si>
  <si>
    <t>Ref Eq Transporte</t>
  </si>
  <si>
    <t>Ref Otros Equipos</t>
  </si>
  <si>
    <t>Servicio de energía eléctrica</t>
  </si>
  <si>
    <t>Servicio de agua</t>
  </si>
  <si>
    <t>Servicio telefonía tradicional</t>
  </si>
  <si>
    <t>Servicio telefonía celular</t>
  </si>
  <si>
    <t>Serv Telecomunicac</t>
  </si>
  <si>
    <t>Servicios de acceso de internet</t>
  </si>
  <si>
    <t>Servicio postal</t>
  </si>
  <si>
    <t>Servicio telegráfico</t>
  </si>
  <si>
    <t>Arrendam Edificios</t>
  </si>
  <si>
    <t>Arren B Informatic</t>
  </si>
  <si>
    <t>ArrenVehp ServAdm</t>
  </si>
  <si>
    <t>Arren Maq y eq</t>
  </si>
  <si>
    <t>Arren Act Intangib</t>
  </si>
  <si>
    <t>Otros Arrendamientos</t>
  </si>
  <si>
    <t>Servicios legales</t>
  </si>
  <si>
    <t>Otros servicios relacionados</t>
  </si>
  <si>
    <t>Serv de diseño</t>
  </si>
  <si>
    <t>Serv Consultoría</t>
  </si>
  <si>
    <t>Servicios de capacitación</t>
  </si>
  <si>
    <t>Impresiones docofic</t>
  </si>
  <si>
    <t>Serv Profesionales</t>
  </si>
  <si>
    <t>Serv Financieros</t>
  </si>
  <si>
    <t>Seg Resp Patrimon</t>
  </si>
  <si>
    <t>Cons y mantto Inm</t>
  </si>
  <si>
    <t>Adaptación de inmuebles</t>
  </si>
  <si>
    <t>Instal Mobil Adm</t>
  </si>
  <si>
    <t>Instal Mobil Edu</t>
  </si>
  <si>
    <t>Instal BInformat</t>
  </si>
  <si>
    <t>Mantto Vehíc</t>
  </si>
  <si>
    <t>Rep Eq Defensa</t>
  </si>
  <si>
    <t>Instal Maqy otros</t>
  </si>
  <si>
    <t>Serv Limpieza</t>
  </si>
  <si>
    <t>Serv Jardinería</t>
  </si>
  <si>
    <t>Difusión Activ Gub</t>
  </si>
  <si>
    <t>Impresión Pub ofic</t>
  </si>
  <si>
    <t>Espectáculos culturales</t>
  </si>
  <si>
    <t>Serv Creación</t>
  </si>
  <si>
    <t>Pasajes terr Nac</t>
  </si>
  <si>
    <t>Viáticos nacionales</t>
  </si>
  <si>
    <t>Otros Serv Traslado</t>
  </si>
  <si>
    <t>Gto Orden Social</t>
  </si>
  <si>
    <t>Gto Oficina SP</t>
  </si>
  <si>
    <t>Gastos de representación</t>
  </si>
  <si>
    <t>Otros impuestos y derechos</t>
  </si>
  <si>
    <t>Otros Gto Responsa</t>
  </si>
  <si>
    <t>Impuesto sobre nóminas</t>
  </si>
  <si>
    <t>Transf Inver Pub</t>
  </si>
  <si>
    <t>Transf Serv Pers</t>
  </si>
  <si>
    <t>Subsidios a la producción</t>
  </si>
  <si>
    <t>Gto Activ Cult</t>
  </si>
  <si>
    <t>Funerales y pagas de defunción</t>
  </si>
  <si>
    <t>Ayudas sociales a personas</t>
  </si>
  <si>
    <t>Becas</t>
  </si>
  <si>
    <t>Donativos Inst sin</t>
  </si>
  <si>
    <t>Ayudas Desastres nat</t>
  </si>
  <si>
    <t>Int DInterna Inst</t>
  </si>
  <si>
    <t>PATRIMONIO MUNICIPAL</t>
  </si>
  <si>
    <t>BIENES MUEBLES MUNICIPALES</t>
  </si>
  <si>
    <t>BIENES INMUEBLES MUNICIPALES</t>
  </si>
  <si>
    <t>Ahorro/ Desahorro</t>
  </si>
  <si>
    <t>*  Subtotal</t>
  </si>
  <si>
    <t>RESULTADO DEL EJERCICIO 2010</t>
  </si>
  <si>
    <t>RESULTADO DEL EJERCICIO 2011</t>
  </si>
  <si>
    <t>RESULTADO DEL EJERCICIO 2012</t>
  </si>
  <si>
    <t>RESULTADO DEL EJERCICIO 2013</t>
  </si>
  <si>
    <t>RESULTADO DEL EJERCICIO 2014</t>
  </si>
  <si>
    <t>RESULTADO DEL EJERCICIO 2015</t>
  </si>
  <si>
    <t>65-50356278-1 PREDIAL  2013</t>
  </si>
  <si>
    <t>65-50399910-3 Migran</t>
  </si>
  <si>
    <t>65503712479 Templo Salamanca</t>
  </si>
  <si>
    <t>Programa MAS 2014</t>
  </si>
  <si>
    <t>65-50487879-6 PISTAS</t>
  </si>
  <si>
    <t>65505347Predial 2016</t>
  </si>
  <si>
    <t>GASTO CORRIENTE CTA. 10298110-3</t>
  </si>
  <si>
    <t>SERVINOMINA CTA.80400250-2</t>
  </si>
  <si>
    <t>0804008543 FIBORDE BANORTE</t>
  </si>
  <si>
    <t>93227375 PDIBC SEDESHU 2013</t>
  </si>
  <si>
    <t>0204373056 Ferromex-Insurgentes</t>
  </si>
  <si>
    <t>0219616421 Subsemun Federal</t>
  </si>
  <si>
    <t>4634097 FVAL GLOB 14</t>
  </si>
  <si>
    <t>PIECIS-027/2014</t>
  </si>
  <si>
    <t>PREDIAL 2015</t>
  </si>
  <si>
    <t>266658238 Programa d</t>
  </si>
  <si>
    <t>0276711002 IMPUL. ES</t>
  </si>
  <si>
    <t>4071677111 Pavimenta</t>
  </si>
  <si>
    <t>0416794472 PIECIS 2015</t>
  </si>
  <si>
    <t>0188431841 PREDIAL 2012</t>
  </si>
  <si>
    <t>0103554775Predial 16</t>
  </si>
  <si>
    <t>1382985 GTO.CTE BANCO DEL BAJI</t>
  </si>
  <si>
    <t>3375854 DEUDA PUBLICA</t>
  </si>
  <si>
    <t>3938792 SUBSEMUN 2009</t>
  </si>
  <si>
    <t>5086723 PUNTO DE VENTA</t>
  </si>
  <si>
    <t>5338793 SUBSEMUN 2010</t>
  </si>
  <si>
    <t>5769773 "FAMCAS" FIDEICOMISO A</t>
  </si>
  <si>
    <t>6091268 FAISM 2011</t>
  </si>
  <si>
    <t>6394779 C CULTURA</t>
  </si>
  <si>
    <t>6514186 BJ C.C. REC</t>
  </si>
  <si>
    <t>7361520 PREDIAL OXXO CMAPAS</t>
  </si>
  <si>
    <t>7621964 SUBSEMUN  2012</t>
  </si>
  <si>
    <t>7956303 REST NAZAREN</t>
  </si>
  <si>
    <t>8621617  FONDO AHORRO SUBSEMUN</t>
  </si>
  <si>
    <t>8755407  PREDIAL 2013</t>
  </si>
  <si>
    <t>8810921  MULTIPAGOS 2013</t>
  </si>
  <si>
    <t>8862278   FORTAMUN 2013</t>
  </si>
  <si>
    <t>9178344 EXPEDICION DE LICENCIAS</t>
  </si>
  <si>
    <t>9681651 HABITAD 2013</t>
  </si>
  <si>
    <t>04808790101 FAISM 2014</t>
  </si>
  <si>
    <t>Fortalecimiento a in</t>
  </si>
  <si>
    <t>11987997 PIDH 2014</t>
  </si>
  <si>
    <t>122473830 PROGRAMA D</t>
  </si>
  <si>
    <t>12454153 Sistema de</t>
  </si>
  <si>
    <t>29200FORTAMUN 2015</t>
  </si>
  <si>
    <t>12917654 FOPADEM 2015</t>
  </si>
  <si>
    <t>13017090 Proyectos FOAM 2015</t>
  </si>
  <si>
    <t>13848494 Centro de D</t>
  </si>
  <si>
    <t>803383 CFE PUENTE RIO LERMA</t>
  </si>
  <si>
    <t>023008161091 PREDIAL 2012</t>
  </si>
  <si>
    <t>02300853593 Programa</t>
  </si>
  <si>
    <t>2300853739Predial 16</t>
  </si>
  <si>
    <t>26209110034 FIDER BANAMEX</t>
  </si>
  <si>
    <t>3691668 PUNTO DE VENTA BANAMEX</t>
  </si>
  <si>
    <t>Bancos/Tesorería</t>
  </si>
  <si>
    <t>Inversiones Temporales(3 meses)</t>
  </si>
  <si>
    <t>5086723 Punto de Venta</t>
  </si>
  <si>
    <t>Constr./Proc. Dominio Publico</t>
  </si>
  <si>
    <t>Constr./Proc. Bienes Propios</t>
  </si>
  <si>
    <t>Mobiliario y Eq. de Admon.</t>
  </si>
  <si>
    <t>Muebles de oficina</t>
  </si>
  <si>
    <t>Mobiliario y Eq. Educ. y Rec.</t>
  </si>
  <si>
    <t>Maquinaria, otros Eq. y Herr.</t>
  </si>
  <si>
    <t>C.O.D. TERRENO PROMESA</t>
  </si>
  <si>
    <t>C.O.D. MULTAS LITIGIO DOMOS</t>
  </si>
  <si>
    <t>C.O.D. 20% CHEQUE DEVUELTO</t>
  </si>
  <si>
    <t>C.O.A. TERRENO PROMESA</t>
  </si>
  <si>
    <t>C.O.A. MULTAS LITIGIO DOMOS</t>
  </si>
  <si>
    <t>C.O.A. 20% CHEQUE DEVUELTO</t>
  </si>
  <si>
    <t>NOTAS A LOS ESTADOS FINANCIEROS DE 01 DE ENERO AL 31 DE MARZO DE 2016</t>
  </si>
  <si>
    <t>DE GESTION ADMINISTRATIVA</t>
  </si>
  <si>
    <t>Financiamiento Dispuesto</t>
  </si>
  <si>
    <t xml:space="preserve">A) Liberacion del Derecho de via de los proyectos:Paso Inferior Av. Cazadora, Paso Inferior Psajero y Blvd. Las Torres. B) Adquisición de un terreno p/crecimiento a futuro en rubro hospitalario del Mpio. de Salamanca C)Constr.camino acceso a la div.Ing.campus Sal-Irap </t>
  </si>
  <si>
    <t>Banco  del  Bajio,Sociedad Anónima, Institución de Banca Multiple.</t>
  </si>
  <si>
    <t>CONTRATO DE APERTURA DE CREDITO SIMPLE</t>
  </si>
  <si>
    <t>$ 46'000,000.00</t>
  </si>
  <si>
    <t>TASA TIIE + 2.00</t>
  </si>
  <si>
    <t>AÑO 2008</t>
  </si>
  <si>
    <t>177 / 2008</t>
  </si>
  <si>
    <t>GOBIERNO DEL ESTADO DE GUANAJUATO</t>
  </si>
  <si>
    <t>PARTICIPACIONES PRESENTES Y FUTURAS  EN INGRESOS FEDERALES.</t>
  </si>
  <si>
    <t>5-F2 15</t>
  </si>
  <si>
    <t>158 PUBLICADO EN EL PERIODICO OFICIAL DEL 13 DE JUNIO DE 2008</t>
  </si>
  <si>
    <t>05 DE MAYO DE 2008 EN ACTA 10/2008 DE LA TRIGESIMA NOVENA SESION ORDINARIA</t>
  </si>
  <si>
    <t>No.  DE INSCRIPCION SHCP 285 / 2008</t>
  </si>
  <si>
    <r>
      <rPr>
        <b/>
        <sz val="10"/>
        <rFont val="Arial"/>
        <family val="2"/>
      </rPr>
      <t>I.)</t>
    </r>
    <r>
      <rPr>
        <sz val="10"/>
        <rFont val="Arial"/>
        <family val="2"/>
      </rPr>
      <t xml:space="preserve"> Adquisición de un Bien Inmueble para la prestación del Servicio Público de Panteones  </t>
    </r>
    <r>
      <rPr>
        <b/>
        <sz val="10"/>
        <rFont val="Arial"/>
        <family val="2"/>
      </rPr>
      <t>II.)</t>
    </r>
    <r>
      <rPr>
        <sz val="10"/>
        <rFont val="Arial"/>
        <family val="2"/>
      </rPr>
      <t xml:space="preserve"> Adquisición de un bien Inmueble para las instalaciones de la Feria de Salamanca,Gto.  </t>
    </r>
    <r>
      <rPr>
        <b/>
        <sz val="10"/>
        <rFont val="Arial"/>
        <family val="2"/>
      </rPr>
      <t>III.)</t>
    </r>
    <r>
      <rPr>
        <sz val="10"/>
        <rFont val="Arial"/>
        <family val="2"/>
      </rPr>
      <t xml:space="preserve"> Adquisición de un Bien Inmueble para el Centro de Comunicaciones, Cómputo, Control y Comando, denominado  ((</t>
    </r>
    <r>
      <rPr>
        <b/>
        <sz val="10"/>
        <rFont val="Arial"/>
        <family val="2"/>
      </rPr>
      <t>C4</t>
    </r>
    <r>
      <rPr>
        <sz val="10"/>
        <rFont val="Arial"/>
        <family val="2"/>
      </rPr>
      <t>)) y acciones necesarias tendientes a la construcción, rehabilitación, ampliación o equipamiento del mismo.  IV.) Pago de las afectaciones con motivo de la construcción del proyecto ((Ampliación a cuatro carriles Paseo Rio Lerma; tramo calle Río Lerma a calle Andrés Delgado)).</t>
    </r>
  </si>
  <si>
    <t>$ 70'000,000.00</t>
  </si>
  <si>
    <t>TASA TIIE + 1.6</t>
  </si>
  <si>
    <t>AÑO 2013</t>
  </si>
  <si>
    <t>242 / 2013</t>
  </si>
  <si>
    <t>83 PUBLICADO EN EL PERIODICO OFICIAL DEL  02 DE JULIO DE 2013</t>
  </si>
  <si>
    <t>31 DE MAYO DE 2013 EN ACTA 11/2013 DE LA DÉCIMA SÉPTIMA SESION ORDINARIA</t>
  </si>
  <si>
    <t>No.  DE INSCRIPCION SHCP: P11-09113113</t>
  </si>
  <si>
    <t>153611320 DEP NO IDE</t>
  </si>
  <si>
    <t>SERV. EN MAT. DE ACC</t>
  </si>
  <si>
    <t>PREDIAL BANCOMER 12</t>
  </si>
  <si>
    <t>0103554775 Predial 2016</t>
  </si>
  <si>
    <t>0427953453 FORTASEG</t>
  </si>
  <si>
    <t>0427954151 FORTASEG</t>
  </si>
  <si>
    <t>15218704 EQ. CICLO V</t>
  </si>
  <si>
    <t>156611721 FORTALECE 2016</t>
  </si>
  <si>
    <t>DEPOSITOS NO IDENTIFICADOS</t>
  </si>
  <si>
    <t>BORDERIA 2016</t>
  </si>
  <si>
    <t>098933673 Proyecto C</t>
  </si>
  <si>
    <t>CONVENIO CASA DE LA CULTURA</t>
  </si>
  <si>
    <t>FIDER</t>
  </si>
  <si>
    <t>CALENTADORES SOLARES</t>
  </si>
  <si>
    <t>Constrc. De red de d</t>
  </si>
  <si>
    <t>Obra complementaria</t>
  </si>
  <si>
    <t>FORTASEG 2016</t>
  </si>
  <si>
    <t>EQ. CICLO VIA SN PEDRO/PLURIP.</t>
  </si>
  <si>
    <t>Fortalece 2016</t>
  </si>
  <si>
    <t>0419790961 Rehabilit</t>
  </si>
  <si>
    <t>0444533656  Semilla</t>
  </si>
  <si>
    <t>Proyecto Comunidad del Coecillo</t>
  </si>
  <si>
    <t>Prestaciones de retiro</t>
  </si>
  <si>
    <t>Materiales y útiles de enseñanza</t>
  </si>
  <si>
    <t>Mat P Reg Bienes</t>
  </si>
  <si>
    <t>Insumos textiles</t>
  </si>
  <si>
    <t>Mat Constr Vidrio</t>
  </si>
  <si>
    <t>Sustancias químicas</t>
  </si>
  <si>
    <t>Prendas de protección personal</t>
  </si>
  <si>
    <t>Ref Otros bmuebles</t>
  </si>
  <si>
    <t>Servicio de gas</t>
  </si>
  <si>
    <t>Serv ProcInformac</t>
  </si>
  <si>
    <t>Servicios de auditoría</t>
  </si>
  <si>
    <t>Servicios de vigilancia</t>
  </si>
  <si>
    <t>Pasajes aéreos Nac</t>
  </si>
  <si>
    <t>Pasajes aéreos Inter</t>
  </si>
  <si>
    <t>Viáticos Extranjero</t>
  </si>
  <si>
    <t>Gto CeremTitulares</t>
  </si>
  <si>
    <t>Transf Mat y Sum</t>
  </si>
  <si>
    <t>Premios estímulos</t>
  </si>
  <si>
    <t>0444533656 Semilla</t>
  </si>
  <si>
    <t>0298933673 Proy Comu</t>
  </si>
  <si>
    <t>160036670101 BORDERIA 2016</t>
  </si>
  <si>
    <t>Equipo de Transporte</t>
  </si>
  <si>
    <t>NOTAS A LOS ESTADOS FINANCIEROS DE 01 DE ENERO AL 30 DE JUNIO DE 2015</t>
  </si>
  <si>
    <t>Donativo Pemex DG/CE/040/2015</t>
  </si>
  <si>
    <t>DAP Recaudado</t>
  </si>
  <si>
    <t>IMPTOS S/RIFAS, SORT</t>
  </si>
  <si>
    <t>Recaudación DAP</t>
  </si>
  <si>
    <t>16310179 Cuarto Adic</t>
  </si>
  <si>
    <t>0438089965 Infraestr</t>
  </si>
  <si>
    <t>02300861677 Drenaje</t>
  </si>
  <si>
    <t>1672813101 Lineayred</t>
  </si>
  <si>
    <t>FONDO DE COMPENSACION ISSAN</t>
  </si>
  <si>
    <t>Fortalecimiento a In</t>
  </si>
  <si>
    <t>Cuarto Adicional SEDATU 2016</t>
  </si>
  <si>
    <t>Infraestr de Reconst</t>
  </si>
  <si>
    <t>Drenaje Cerro Gordo 2da Etapa</t>
  </si>
  <si>
    <t>PISO 2016</t>
  </si>
  <si>
    <t>TECHO 2016</t>
  </si>
  <si>
    <t>Prestaciones CCT</t>
  </si>
  <si>
    <t>Prendas Protec Seg</t>
  </si>
  <si>
    <t>Seguro de bienes patrimoniales</t>
  </si>
  <si>
    <t>Fletes y maniobras</t>
  </si>
  <si>
    <t>Gto CeremH Ayunt</t>
  </si>
  <si>
    <t>Congresos y convenciones</t>
  </si>
  <si>
    <t>Serv Funerarios</t>
  </si>
  <si>
    <t>Transf Serv Básico</t>
  </si>
  <si>
    <t>Transf BMuebles</t>
  </si>
  <si>
    <t>APLIC REM EJERC 2010</t>
  </si>
  <si>
    <t>APLIC REM EJERC 2011</t>
  </si>
  <si>
    <t>APLIC REM EJERC 2012</t>
  </si>
  <si>
    <t>APLIC REM EJERC 2013</t>
  </si>
  <si>
    <t>APLIC REM EJERC 2014</t>
  </si>
  <si>
    <t>APLIC REM FI EJER 15</t>
  </si>
  <si>
    <t>APLIC REM FII EJ 15</t>
  </si>
  <si>
    <t>APLIC REM CONV FED15</t>
  </si>
  <si>
    <t>APLIC REM CONV EST15</t>
  </si>
  <si>
    <t>APLIC REM DEUDA 2015</t>
  </si>
  <si>
    <t>12872677-01 Fondo de</t>
  </si>
  <si>
    <t>4342-1 TECHO 2016</t>
  </si>
  <si>
    <t>4343-5 PISO 2016</t>
  </si>
  <si>
    <t>Donativo Pemex DG/JODG/0060/2016</t>
  </si>
  <si>
    <t>Otras construcc</t>
  </si>
  <si>
    <t>PASIVOS CAP. 5000</t>
  </si>
  <si>
    <t>PASIVOS CAP. 4000</t>
  </si>
  <si>
    <t>DESCUENTOS CAJA LIBERTAD</t>
  </si>
  <si>
    <t>DESC.SEG. AXA (ING)</t>
  </si>
  <si>
    <t>DESC.CENTRAL DE BICI</t>
  </si>
  <si>
    <t>DESCTO SEGURO POTOSI</t>
  </si>
  <si>
    <t>CUOTA SINDICAL SUTIC</t>
  </si>
  <si>
    <t>DESCUENTO CAJA JUVENTINO ROSAS</t>
  </si>
  <si>
    <t>Descto Seguros Argos</t>
  </si>
  <si>
    <t>Ópticas La Vista</t>
  </si>
  <si>
    <t>IMPTOS. PARA EXPLOT.</t>
  </si>
  <si>
    <t>16362436 Habitad Estatal 2016</t>
  </si>
  <si>
    <t>16374191 PROGRAMA MAS 2016</t>
  </si>
  <si>
    <t>17101379 Migrantes V</t>
  </si>
  <si>
    <t>17232059 Programas</t>
  </si>
  <si>
    <t>0469847329 Proyecto</t>
  </si>
  <si>
    <t>17317819 SEMILLA DE GARBANZO</t>
  </si>
  <si>
    <t>17364597 FAIS ESTATAL</t>
  </si>
  <si>
    <t>17513052 Caminos SDAYR 2016</t>
  </si>
  <si>
    <t>17577438 PREDIAL OX</t>
  </si>
  <si>
    <t>17581786 PROYECTOS</t>
  </si>
  <si>
    <t>0484821135 TECHO 2016</t>
  </si>
  <si>
    <t>0486511056 TECHO 2</t>
  </si>
  <si>
    <t>ESTIMULO FISC BUEN F</t>
  </si>
  <si>
    <t>SDAYR CAMINOS RURALES</t>
  </si>
  <si>
    <t>Habitad Estatal 2016</t>
  </si>
  <si>
    <t>PROGRAMA MAS 2016</t>
  </si>
  <si>
    <t>Linea y red elect. A</t>
  </si>
  <si>
    <t>Programas Regionales B 2016</t>
  </si>
  <si>
    <t>Proyectos de Desarr</t>
  </si>
  <si>
    <t>SEMILLA DE GARBANZO</t>
  </si>
  <si>
    <t>FAIS ESTATAL</t>
  </si>
  <si>
    <t>APOYO A MIGRANTES 2016</t>
  </si>
  <si>
    <t>PISBCC-27/2016</t>
  </si>
  <si>
    <t>CALENTADORES SOLARES  2016</t>
  </si>
  <si>
    <t>PROYECTOS DE DESARRO</t>
  </si>
  <si>
    <t>Donativo Pemex DG/JO</t>
  </si>
  <si>
    <t>Prod Alim Agrop</t>
  </si>
  <si>
    <t>Combustibles</t>
  </si>
  <si>
    <t>Prod metálicos</t>
  </si>
  <si>
    <t>Prod Cuero Piel</t>
  </si>
  <si>
    <t>Otros productos</t>
  </si>
  <si>
    <t>Mat Acc y sum Lab</t>
  </si>
  <si>
    <t>Blancos y otros</t>
  </si>
  <si>
    <t>ArrVeh p Seg Pub</t>
  </si>
  <si>
    <t>Serv Procesos</t>
  </si>
  <si>
    <t>Serv Industria fílm</t>
  </si>
  <si>
    <t>Sentencias</t>
  </si>
  <si>
    <t>0451060806 Gasto Corriente 2016</t>
  </si>
  <si>
    <t>0486511056 TECHO 2D</t>
  </si>
  <si>
    <t>0484427591 PREDIAL 2017</t>
  </si>
  <si>
    <t>17296583 APOYO A MI</t>
  </si>
  <si>
    <t>17599465 CALENTADOR</t>
  </si>
  <si>
    <t>17601634 PROYECTOS</t>
  </si>
  <si>
    <t>17675059 CALENTADOR</t>
  </si>
  <si>
    <t>Edificios no habitacionales</t>
  </si>
  <si>
    <t>Camaras fotograficas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</si>
</sst>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.00;\-#,##0.00;&quot; &quot;"/>
    <numFmt numFmtId="166" formatCode="#,##0;\-#,##0;&quot; &quot;"/>
    <numFmt numFmtId="167" formatCode="\-#,##0.00;#,##0.00;&quot; &quot;"/>
    <numFmt numFmtId="168" formatCode="#,##0.00_ ;\-#,##0.00\ "/>
  </numFmts>
  <fonts count="60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/>
      <top style="medium"/>
      <bottom style="thin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3" fontId="33" fillId="0" borderId="0" xfId="48" applyFont="1" applyAlignment="1">
      <alignment/>
    </xf>
    <xf numFmtId="4" fontId="33" fillId="0" borderId="0" xfId="48" applyNumberFormat="1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top"/>
      <protection/>
    </xf>
    <xf numFmtId="0" fontId="2" fillId="29" borderId="10" xfId="52" applyFont="1" applyFill="1" applyBorder="1" applyAlignment="1">
      <alignment horizontal="left" vertical="top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50" fillId="0" borderId="0" xfId="0" applyFont="1" applyAlignment="1">
      <alignment horizontal="center"/>
    </xf>
    <xf numFmtId="0" fontId="50" fillId="29" borderId="10" xfId="53" applyFont="1" applyFill="1" applyBorder="1" applyAlignment="1">
      <alignment horizontal="center" vertical="center" wrapText="1"/>
      <protection/>
    </xf>
    <xf numFmtId="0" fontId="50" fillId="29" borderId="10" xfId="0" applyFont="1" applyFill="1" applyBorder="1" applyAlignment="1">
      <alignment horizontal="center" vertical="center"/>
    </xf>
    <xf numFmtId="4" fontId="50" fillId="29" borderId="10" xfId="48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4" fontId="2" fillId="0" borderId="0" xfId="52" applyNumberFormat="1" applyFont="1" applyFill="1" applyBorder="1" applyAlignment="1">
      <alignment horizontal="left" vertical="top" wrapText="1"/>
      <protection/>
    </xf>
    <xf numFmtId="0" fontId="50" fillId="29" borderId="11" xfId="0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4" fontId="50" fillId="33" borderId="13" xfId="0" applyNumberFormat="1" applyFont="1" applyFill="1" applyBorder="1" applyAlignment="1">
      <alignment horizontal="right" wrapText="1"/>
    </xf>
    <xf numFmtId="4" fontId="34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center"/>
      <protection/>
    </xf>
    <xf numFmtId="0" fontId="33" fillId="0" borderId="0" xfId="0" applyFont="1" applyAlignment="1">
      <alignment vertical="center"/>
    </xf>
    <xf numFmtId="4" fontId="33" fillId="0" borderId="0" xfId="0" applyNumberFormat="1" applyFont="1" applyAlignment="1">
      <alignment horizontal="left" wrapText="1"/>
    </xf>
    <xf numFmtId="0" fontId="33" fillId="0" borderId="0" xfId="0" applyFont="1" applyAlignment="1">
      <alignment horizontal="left" wrapText="1"/>
    </xf>
    <xf numFmtId="4" fontId="50" fillId="29" borderId="10" xfId="0" applyNumberFormat="1" applyFont="1" applyFill="1" applyBorder="1" applyAlignment="1">
      <alignment horizontal="center" vertical="center"/>
    </xf>
    <xf numFmtId="4" fontId="50" fillId="29" borderId="10" xfId="0" applyNumberFormat="1" applyFont="1" applyFill="1" applyBorder="1" applyAlignment="1" quotePrefix="1">
      <alignment horizontal="center" vertical="center"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 horizontal="left" vertical="center" wrapText="1"/>
    </xf>
    <xf numFmtId="0" fontId="2" fillId="0" borderId="0" xfId="52" applyFont="1" applyFill="1" applyBorder="1" applyAlignment="1">
      <alignment horizontal="left" vertical="top" wrapText="1"/>
      <protection/>
    </xf>
    <xf numFmtId="4" fontId="33" fillId="0" borderId="0" xfId="0" applyNumberFormat="1" applyFont="1" applyFill="1" applyAlignment="1">
      <alignment horizontal="left" wrapText="1"/>
    </xf>
    <xf numFmtId="43" fontId="2" fillId="0" borderId="0" xfId="48" applyFont="1" applyFill="1" applyBorder="1" applyAlignment="1">
      <alignment horizontal="center" vertical="top" wrapText="1"/>
    </xf>
    <xf numFmtId="0" fontId="50" fillId="29" borderId="11" xfId="53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0" fontId="50" fillId="29" borderId="14" xfId="0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top"/>
      <protection/>
    </xf>
    <xf numFmtId="43" fontId="2" fillId="29" borderId="10" xfId="48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left" vertical="top"/>
      <protection/>
    </xf>
    <xf numFmtId="4" fontId="2" fillId="0" borderId="15" xfId="52" applyNumberFormat="1" applyFont="1" applyFill="1" applyBorder="1" applyAlignment="1">
      <alignment horizontal="center" vertical="top" wrapText="1"/>
      <protection/>
    </xf>
    <xf numFmtId="0" fontId="2" fillId="0" borderId="16" xfId="52" applyFont="1" applyFill="1" applyBorder="1" applyAlignment="1">
      <alignment horizontal="center" vertical="top" wrapText="1"/>
      <protection/>
    </xf>
    <xf numFmtId="4" fontId="50" fillId="29" borderId="14" xfId="53" applyNumberFormat="1" applyFont="1" applyFill="1" applyBorder="1" applyAlignment="1">
      <alignment horizontal="center" vertical="center" wrapText="1"/>
      <protection/>
    </xf>
    <xf numFmtId="4" fontId="50" fillId="29" borderId="17" xfId="48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29" borderId="14" xfId="0" applyFont="1" applyFill="1" applyBorder="1" applyAlignment="1">
      <alignment horizontal="left" vertical="center"/>
    </xf>
    <xf numFmtId="4" fontId="5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29" borderId="10" xfId="0" applyFont="1" applyFill="1" applyBorder="1" applyAlignment="1">
      <alignment horizontal="left" vertical="center"/>
    </xf>
    <xf numFmtId="4" fontId="52" fillId="0" borderId="0" xfId="52" applyNumberFormat="1" applyFont="1" applyFill="1" applyBorder="1" applyAlignment="1">
      <alignment horizontal="left" vertical="top"/>
      <protection/>
    </xf>
    <xf numFmtId="0" fontId="53" fillId="0" borderId="0" xfId="0" applyFont="1" applyAlignment="1">
      <alignment/>
    </xf>
    <xf numFmtId="0" fontId="50" fillId="29" borderId="18" xfId="0" applyFont="1" applyFill="1" applyBorder="1" applyAlignment="1">
      <alignment horizontal="left" vertical="center"/>
    </xf>
    <xf numFmtId="0" fontId="50" fillId="29" borderId="19" xfId="0" applyFont="1" applyFill="1" applyBorder="1" applyAlignment="1">
      <alignment horizontal="left" vertical="center"/>
    </xf>
    <xf numFmtId="0" fontId="50" fillId="0" borderId="0" xfId="0" applyFont="1" applyBorder="1" applyAlignment="1">
      <alignment/>
    </xf>
    <xf numFmtId="4" fontId="33" fillId="0" borderId="0" xfId="48" applyNumberFormat="1" applyFont="1" applyBorder="1" applyAlignment="1">
      <alignment/>
    </xf>
    <xf numFmtId="4" fontId="33" fillId="0" borderId="0" xfId="48" applyNumberFormat="1" applyFont="1" applyBorder="1" applyAlignment="1">
      <alignment vertical="center"/>
    </xf>
    <xf numFmtId="0" fontId="2" fillId="29" borderId="10" xfId="52" applyFont="1" applyFill="1" applyBorder="1" applyAlignment="1">
      <alignment horizontal="center" vertical="center" wrapText="1"/>
      <protection/>
    </xf>
    <xf numFmtId="0" fontId="50" fillId="0" borderId="20" xfId="0" applyFont="1" applyBorder="1" applyAlignment="1">
      <alignment/>
    </xf>
    <xf numFmtId="4" fontId="50" fillId="0" borderId="20" xfId="0" applyNumberFormat="1" applyFont="1" applyBorder="1" applyAlignment="1">
      <alignment/>
    </xf>
    <xf numFmtId="10" fontId="50" fillId="33" borderId="10" xfId="0" applyNumberFormat="1" applyFont="1" applyFill="1" applyBorder="1" applyAlignment="1">
      <alignment horizontal="right" wrapText="1"/>
    </xf>
    <xf numFmtId="4" fontId="2" fillId="0" borderId="0" xfId="52" applyNumberFormat="1" applyFont="1" applyFill="1" applyBorder="1" applyAlignment="1">
      <alignment horizontal="center" vertical="top" wrapText="1"/>
      <protection/>
    </xf>
    <xf numFmtId="4" fontId="2" fillId="29" borderId="10" xfId="52" applyNumberFormat="1" applyFont="1" applyFill="1" applyBorder="1" applyAlignment="1">
      <alignment horizontal="center" vertical="top" wrapText="1"/>
      <protection/>
    </xf>
    <xf numFmtId="4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3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49" fontId="33" fillId="0" borderId="10" xfId="0" applyNumberFormat="1" applyFont="1" applyBorder="1" applyAlignment="1">
      <alignment/>
    </xf>
    <xf numFmtId="4" fontId="33" fillId="0" borderId="21" xfId="48" applyNumberFormat="1" applyFont="1" applyBorder="1" applyAlignment="1">
      <alignment/>
    </xf>
    <xf numFmtId="10" fontId="33" fillId="0" borderId="0" xfId="48" applyNumberFormat="1" applyFont="1" applyBorder="1" applyAlignment="1">
      <alignment/>
    </xf>
    <xf numFmtId="2" fontId="33" fillId="0" borderId="0" xfId="48" applyNumberFormat="1" applyFont="1" applyBorder="1" applyAlignment="1">
      <alignment/>
    </xf>
    <xf numFmtId="10" fontId="33" fillId="0" borderId="0" xfId="0" applyNumberFormat="1" applyFont="1" applyBorder="1" applyAlignment="1">
      <alignment/>
    </xf>
    <xf numFmtId="2" fontId="2" fillId="29" borderId="10" xfId="48" applyNumberFormat="1" applyFont="1" applyFill="1" applyBorder="1" applyAlignment="1">
      <alignment horizontal="center" vertical="top" wrapText="1"/>
    </xf>
    <xf numFmtId="10" fontId="50" fillId="0" borderId="0" xfId="0" applyNumberFormat="1" applyFont="1" applyAlignment="1">
      <alignment/>
    </xf>
    <xf numFmtId="2" fontId="50" fillId="29" borderId="11" xfId="48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4" fontId="50" fillId="29" borderId="14" xfId="0" applyNumberFormat="1" applyFont="1" applyFill="1" applyBorder="1" applyAlignment="1">
      <alignment horizontal="center" vertical="center" wrapText="1"/>
    </xf>
    <xf numFmtId="4" fontId="33" fillId="0" borderId="0" xfId="48" applyNumberFormat="1" applyFont="1" applyFill="1" applyBorder="1" applyAlignment="1">
      <alignment/>
    </xf>
    <xf numFmtId="4" fontId="2" fillId="0" borderId="20" xfId="48" applyNumberFormat="1" applyFont="1" applyFill="1" applyBorder="1" applyAlignment="1">
      <alignment horizontal="center" vertical="top" wrapText="1"/>
    </xf>
    <xf numFmtId="4" fontId="33" fillId="0" borderId="0" xfId="48" applyNumberFormat="1" applyFont="1" applyBorder="1" applyAlignment="1">
      <alignment/>
    </xf>
    <xf numFmtId="10" fontId="34" fillId="0" borderId="0" xfId="0" applyNumberFormat="1" applyFont="1" applyAlignment="1">
      <alignment/>
    </xf>
    <xf numFmtId="10" fontId="33" fillId="0" borderId="0" xfId="0" applyNumberFormat="1" applyFont="1" applyBorder="1" applyAlignment="1">
      <alignment horizontal="center"/>
    </xf>
    <xf numFmtId="10" fontId="2" fillId="29" borderId="10" xfId="52" applyNumberFormat="1" applyFont="1" applyFill="1" applyBorder="1" applyAlignment="1">
      <alignment horizontal="center" vertical="top"/>
      <protection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4" fillId="0" borderId="14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4" fontId="33" fillId="0" borderId="22" xfId="0" applyNumberFormat="1" applyFont="1" applyFill="1" applyBorder="1" applyAlignment="1">
      <alignment horizontal="right"/>
    </xf>
    <xf numFmtId="10" fontId="33" fillId="0" borderId="14" xfId="0" applyNumberFormat="1" applyFont="1" applyFill="1" applyBorder="1" applyAlignment="1">
      <alignment horizontal="right"/>
    </xf>
    <xf numFmtId="0" fontId="55" fillId="33" borderId="14" xfId="0" applyFont="1" applyFill="1" applyBorder="1" applyAlignment="1">
      <alignment wrapText="1"/>
    </xf>
    <xf numFmtId="4" fontId="50" fillId="33" borderId="22" xfId="0" applyNumberFormat="1" applyFont="1" applyFill="1" applyBorder="1" applyAlignment="1">
      <alignment horizontal="right"/>
    </xf>
    <xf numFmtId="4" fontId="33" fillId="0" borderId="0" xfId="48" applyNumberFormat="1" applyFont="1" applyAlignment="1">
      <alignment/>
    </xf>
    <xf numFmtId="10" fontId="33" fillId="0" borderId="0" xfId="0" applyNumberFormat="1" applyFont="1" applyAlignment="1">
      <alignment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>
      <alignment/>
      <protection/>
    </xf>
    <xf numFmtId="0" fontId="50" fillId="0" borderId="11" xfId="53" applyFont="1" applyFill="1" applyBorder="1" applyAlignment="1">
      <alignment horizontal="center" vertical="center" wrapText="1"/>
      <protection/>
    </xf>
    <xf numFmtId="0" fontId="50" fillId="0" borderId="14" xfId="53" applyFont="1" applyFill="1" applyBorder="1" applyAlignment="1">
      <alignment horizontal="center" vertical="center" wrapText="1"/>
      <protection/>
    </xf>
    <xf numFmtId="0" fontId="33" fillId="0" borderId="10" xfId="54" applyFont="1" applyFill="1" applyBorder="1">
      <alignment/>
      <protection/>
    </xf>
    <xf numFmtId="0" fontId="50" fillId="0" borderId="22" xfId="53" applyFont="1" applyFill="1" applyBorder="1" applyAlignment="1">
      <alignment horizontal="center" vertical="center" wrapText="1"/>
      <protection/>
    </xf>
    <xf numFmtId="0" fontId="33" fillId="0" borderId="17" xfId="54" applyFont="1" applyFill="1" applyBorder="1">
      <alignment/>
      <protection/>
    </xf>
    <xf numFmtId="0" fontId="50" fillId="0" borderId="23" xfId="53" applyFont="1" applyFill="1" applyBorder="1" applyAlignment="1">
      <alignment horizontal="center" vertical="center" wrapText="1"/>
      <protection/>
    </xf>
    <xf numFmtId="0" fontId="33" fillId="0" borderId="14" xfId="54" applyFont="1" applyFill="1" applyBorder="1">
      <alignment/>
      <protection/>
    </xf>
    <xf numFmtId="0" fontId="3" fillId="0" borderId="0" xfId="53" applyFont="1" applyFill="1" applyBorder="1" applyAlignment="1">
      <alignment wrapText="1"/>
      <protection/>
    </xf>
    <xf numFmtId="4" fontId="33" fillId="0" borderId="10" xfId="0" applyNumberFormat="1" applyFont="1" applyFill="1" applyBorder="1" applyAlignment="1">
      <alignment wrapText="1"/>
    </xf>
    <xf numFmtId="4" fontId="33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4" fontId="50" fillId="33" borderId="10" xfId="0" applyNumberFormat="1" applyFont="1" applyFill="1" applyBorder="1" applyAlignment="1">
      <alignment wrapText="1"/>
    </xf>
    <xf numFmtId="4" fontId="50" fillId="33" borderId="12" xfId="0" applyNumberFormat="1" applyFont="1" applyFill="1" applyBorder="1" applyAlignment="1">
      <alignment wrapText="1"/>
    </xf>
    <xf numFmtId="4" fontId="33" fillId="0" borderId="24" xfId="0" applyNumberFormat="1" applyFont="1" applyFill="1" applyBorder="1" applyAlignment="1">
      <alignment wrapText="1"/>
    </xf>
    <xf numFmtId="4" fontId="50" fillId="33" borderId="24" xfId="0" applyNumberFormat="1" applyFont="1" applyFill="1" applyBorder="1" applyAlignment="1">
      <alignment wrapText="1"/>
    </xf>
    <xf numFmtId="4" fontId="50" fillId="33" borderId="13" xfId="0" applyNumberFormat="1" applyFont="1" applyFill="1" applyBorder="1" applyAlignment="1">
      <alignment wrapText="1"/>
    </xf>
    <xf numFmtId="0" fontId="2" fillId="0" borderId="25" xfId="53" applyFont="1" applyBorder="1" applyAlignment="1">
      <alignment vertical="top"/>
      <protection/>
    </xf>
    <xf numFmtId="0" fontId="33" fillId="0" borderId="25" xfId="0" applyFont="1" applyBorder="1" applyAlignment="1">
      <alignment/>
    </xf>
    <xf numFmtId="4" fontId="33" fillId="0" borderId="25" xfId="0" applyNumberFormat="1" applyFont="1" applyBorder="1" applyAlignment="1">
      <alignment/>
    </xf>
    <xf numFmtId="49" fontId="33" fillId="0" borderId="14" xfId="0" applyNumberFormat="1" applyFont="1" applyFill="1" applyBorder="1" applyAlignment="1">
      <alignment wrapText="1"/>
    </xf>
    <xf numFmtId="0" fontId="50" fillId="0" borderId="14" xfId="0" applyFont="1" applyFill="1" applyBorder="1" applyAlignment="1">
      <alignment wrapText="1"/>
    </xf>
    <xf numFmtId="0" fontId="50" fillId="33" borderId="14" xfId="0" applyFont="1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33" fillId="0" borderId="0" xfId="0" applyFont="1" applyAlignment="1">
      <alignment/>
    </xf>
    <xf numFmtId="49" fontId="33" fillId="0" borderId="10" xfId="0" applyNumberFormat="1" applyFont="1" applyFill="1" applyBorder="1" applyAlignment="1">
      <alignment wrapText="1"/>
    </xf>
    <xf numFmtId="49" fontId="33" fillId="0" borderId="24" xfId="0" applyNumberFormat="1" applyFont="1" applyFill="1" applyBorder="1" applyAlignment="1">
      <alignment wrapText="1"/>
    </xf>
    <xf numFmtId="4" fontId="33" fillId="0" borderId="0" xfId="0" applyNumberFormat="1" applyFont="1" applyAlignment="1">
      <alignment/>
    </xf>
    <xf numFmtId="4" fontId="33" fillId="0" borderId="14" xfId="0" applyNumberFormat="1" applyFont="1" applyFill="1" applyBorder="1" applyAlignment="1">
      <alignment wrapText="1"/>
    </xf>
    <xf numFmtId="4" fontId="50" fillId="33" borderId="14" xfId="0" applyNumberFormat="1" applyFont="1" applyFill="1" applyBorder="1" applyAlignment="1">
      <alignment wrapText="1"/>
    </xf>
    <xf numFmtId="49" fontId="33" fillId="0" borderId="26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33" fillId="33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4" fontId="33" fillId="0" borderId="10" xfId="0" applyNumberFormat="1" applyFont="1" applyBorder="1" applyAlignment="1">
      <alignment/>
    </xf>
    <xf numFmtId="0" fontId="50" fillId="33" borderId="17" xfId="0" applyFont="1" applyFill="1" applyBorder="1" applyAlignment="1">
      <alignment wrapText="1"/>
    </xf>
    <xf numFmtId="4" fontId="50" fillId="33" borderId="17" xfId="0" applyNumberFormat="1" applyFont="1" applyFill="1" applyBorder="1" applyAlignment="1">
      <alignment wrapText="1"/>
    </xf>
    <xf numFmtId="0" fontId="33" fillId="0" borderId="14" xfId="0" applyFont="1" applyBorder="1" applyAlignment="1">
      <alignment/>
    </xf>
    <xf numFmtId="4" fontId="33" fillId="0" borderId="14" xfId="48" applyNumberFormat="1" applyFont="1" applyBorder="1" applyAlignment="1">
      <alignment/>
    </xf>
    <xf numFmtId="0" fontId="33" fillId="0" borderId="11" xfId="0" applyFont="1" applyBorder="1" applyAlignment="1">
      <alignment/>
    </xf>
    <xf numFmtId="10" fontId="50" fillId="33" borderId="10" xfId="0" applyNumberFormat="1" applyFont="1" applyFill="1" applyBorder="1" applyAlignment="1">
      <alignment wrapText="1"/>
    </xf>
    <xf numFmtId="4" fontId="33" fillId="0" borderId="10" xfId="48" applyNumberFormat="1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4" fontId="50" fillId="33" borderId="14" xfId="48" applyNumberFormat="1" applyFont="1" applyFill="1" applyBorder="1" applyAlignment="1">
      <alignment wrapText="1"/>
    </xf>
    <xf numFmtId="49" fontId="33" fillId="0" borderId="27" xfId="0" applyNumberFormat="1" applyFont="1" applyFill="1" applyBorder="1" applyAlignment="1">
      <alignment wrapText="1"/>
    </xf>
    <xf numFmtId="49" fontId="33" fillId="0" borderId="28" xfId="0" applyNumberFormat="1" applyFont="1" applyFill="1" applyBorder="1" applyAlignment="1">
      <alignment wrapText="1"/>
    </xf>
    <xf numFmtId="4" fontId="33" fillId="0" borderId="27" xfId="48" applyNumberFormat="1" applyFont="1" applyFill="1" applyBorder="1" applyAlignment="1">
      <alignment wrapText="1"/>
    </xf>
    <xf numFmtId="49" fontId="33" fillId="0" borderId="21" xfId="0" applyNumberFormat="1" applyFont="1" applyFill="1" applyBorder="1" applyAlignment="1">
      <alignment wrapText="1"/>
    </xf>
    <xf numFmtId="4" fontId="50" fillId="33" borderId="10" xfId="48" applyNumberFormat="1" applyFont="1" applyFill="1" applyBorder="1" applyAlignment="1">
      <alignment wrapText="1"/>
    </xf>
    <xf numFmtId="4" fontId="50" fillId="33" borderId="27" xfId="48" applyNumberFormat="1" applyFont="1" applyFill="1" applyBorder="1" applyAlignment="1">
      <alignment wrapText="1"/>
    </xf>
    <xf numFmtId="0" fontId="50" fillId="33" borderId="28" xfId="0" applyFont="1" applyFill="1" applyBorder="1" applyAlignment="1">
      <alignment wrapText="1"/>
    </xf>
    <xf numFmtId="4" fontId="50" fillId="33" borderId="13" xfId="48" applyNumberFormat="1" applyFont="1" applyFill="1" applyBorder="1" applyAlignment="1">
      <alignment wrapText="1"/>
    </xf>
    <xf numFmtId="10" fontId="33" fillId="0" borderId="0" xfId="48" applyNumberFormat="1" applyFont="1" applyAlignment="1">
      <alignment/>
    </xf>
    <xf numFmtId="2" fontId="33" fillId="0" borderId="0" xfId="48" applyNumberFormat="1" applyFont="1" applyAlignment="1">
      <alignment/>
    </xf>
    <xf numFmtId="10" fontId="33" fillId="0" borderId="24" xfId="59" applyNumberFormat="1" applyFont="1" applyFill="1" applyBorder="1" applyAlignment="1">
      <alignment wrapText="1"/>
    </xf>
    <xf numFmtId="10" fontId="33" fillId="0" borderId="10" xfId="59" applyNumberFormat="1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4" fontId="50" fillId="0" borderId="0" xfId="48" applyNumberFormat="1" applyFont="1" applyFill="1" applyBorder="1" applyAlignment="1">
      <alignment wrapText="1"/>
    </xf>
    <xf numFmtId="10" fontId="50" fillId="0" borderId="0" xfId="0" applyNumberFormat="1" applyFont="1" applyFill="1" applyBorder="1" applyAlignment="1">
      <alignment wrapText="1"/>
    </xf>
    <xf numFmtId="2" fontId="50" fillId="0" borderId="0" xfId="0" applyNumberFormat="1" applyFont="1" applyFill="1" applyBorder="1" applyAlignment="1">
      <alignment wrapText="1"/>
    </xf>
    <xf numFmtId="4" fontId="50" fillId="33" borderId="27" xfId="0" applyNumberFormat="1" applyFont="1" applyFill="1" applyBorder="1" applyAlignment="1">
      <alignment wrapText="1"/>
    </xf>
    <xf numFmtId="4" fontId="50" fillId="0" borderId="14" xfId="0" applyNumberFormat="1" applyFont="1" applyFill="1" applyBorder="1" applyAlignment="1">
      <alignment wrapText="1"/>
    </xf>
    <xf numFmtId="4" fontId="50" fillId="0" borderId="0" xfId="0" applyNumberFormat="1" applyFont="1" applyFill="1" applyBorder="1" applyAlignment="1">
      <alignment wrapText="1"/>
    </xf>
    <xf numFmtId="10" fontId="50" fillId="33" borderId="14" xfId="0" applyNumberFormat="1" applyFont="1" applyFill="1" applyBorder="1" applyAlignment="1">
      <alignment horizontal="center"/>
    </xf>
    <xf numFmtId="2" fontId="50" fillId="29" borderId="14" xfId="48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50" fillId="29" borderId="17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 indent="1"/>
    </xf>
    <xf numFmtId="0" fontId="54" fillId="0" borderId="10" xfId="0" applyFont="1" applyFill="1" applyBorder="1" applyAlignment="1">
      <alignment horizontal="left" vertical="center" indent="1"/>
    </xf>
    <xf numFmtId="4" fontId="50" fillId="0" borderId="10" xfId="0" applyNumberFormat="1" applyFont="1" applyFill="1" applyBorder="1" applyAlignment="1">
      <alignment horizontal="right"/>
    </xf>
    <xf numFmtId="4" fontId="54" fillId="0" borderId="10" xfId="0" applyNumberFormat="1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vertical="center"/>
    </xf>
    <xf numFmtId="4" fontId="50" fillId="33" borderId="10" xfId="0" applyNumberFormat="1" applyFont="1" applyFill="1" applyBorder="1" applyAlignment="1">
      <alignment horizontal="right"/>
    </xf>
    <xf numFmtId="4" fontId="33" fillId="0" borderId="10" xfId="0" applyNumberFormat="1" applyFont="1" applyBorder="1" applyAlignment="1">
      <alignment/>
    </xf>
    <xf numFmtId="0" fontId="55" fillId="0" borderId="21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left" vertical="center" wrapText="1" indent="1"/>
    </xf>
    <xf numFmtId="0" fontId="54" fillId="0" borderId="21" xfId="0" applyFont="1" applyFill="1" applyBorder="1" applyAlignment="1">
      <alignment horizontal="left" vertical="center" indent="1"/>
    </xf>
    <xf numFmtId="4" fontId="50" fillId="0" borderId="10" xfId="0" applyNumberFormat="1" applyFont="1" applyBorder="1" applyAlignment="1">
      <alignment/>
    </xf>
    <xf numFmtId="0" fontId="55" fillId="33" borderId="21" xfId="0" applyFont="1" applyFill="1" applyBorder="1" applyAlignment="1">
      <alignment vertical="center"/>
    </xf>
    <xf numFmtId="4" fontId="50" fillId="33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37" fillId="0" borderId="35" xfId="53" applyFont="1" applyBorder="1" applyAlignment="1" applyProtection="1">
      <alignment horizontal="center" vertical="top"/>
      <protection hidden="1"/>
    </xf>
    <xf numFmtId="0" fontId="37" fillId="0" borderId="10" xfId="53" applyFont="1" applyBorder="1" applyAlignment="1" applyProtection="1">
      <alignment horizontal="center" vertical="top"/>
      <protection hidden="1"/>
    </xf>
    <xf numFmtId="0" fontId="56" fillId="33" borderId="10" xfId="53" applyFont="1" applyFill="1" applyBorder="1" applyAlignment="1" applyProtection="1">
      <alignment horizontal="center" vertical="top"/>
      <protection hidden="1"/>
    </xf>
    <xf numFmtId="0" fontId="2" fillId="0" borderId="34" xfId="0" applyFont="1" applyFill="1" applyBorder="1" applyAlignment="1">
      <alignment horizontal="left" indent="1"/>
    </xf>
    <xf numFmtId="0" fontId="33" fillId="0" borderId="10" xfId="0" applyFont="1" applyFill="1" applyBorder="1" applyAlignment="1">
      <alignment horizontal="center"/>
    </xf>
    <xf numFmtId="0" fontId="34" fillId="0" borderId="10" xfId="53" applyFont="1" applyBorder="1" applyAlignment="1" applyProtection="1">
      <alignment horizontal="center" vertical="top"/>
      <protection hidden="1"/>
    </xf>
    <xf numFmtId="0" fontId="57" fillId="33" borderId="10" xfId="53" applyFont="1" applyFill="1" applyBorder="1" applyAlignment="1" applyProtection="1">
      <alignment horizontal="center" vertical="top"/>
      <protection hidden="1"/>
    </xf>
    <xf numFmtId="0" fontId="33" fillId="0" borderId="10" xfId="0" applyFont="1" applyFill="1" applyBorder="1" applyAlignment="1" quotePrefix="1">
      <alignment horizontal="center"/>
    </xf>
    <xf numFmtId="0" fontId="2" fillId="0" borderId="29" xfId="52" applyFont="1" applyFill="1" applyBorder="1" applyAlignment="1">
      <alignment horizontal="center" vertical="top" wrapText="1"/>
      <protection/>
    </xf>
    <xf numFmtId="0" fontId="2" fillId="0" borderId="25" xfId="52" applyFont="1" applyFill="1" applyBorder="1" applyAlignment="1">
      <alignment horizontal="left" vertical="top" wrapText="1"/>
      <protection/>
    </xf>
    <xf numFmtId="0" fontId="33" fillId="0" borderId="0" xfId="0" applyFont="1" applyFill="1" applyBorder="1" applyAlignment="1">
      <alignment wrapText="1"/>
    </xf>
    <xf numFmtId="0" fontId="2" fillId="29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3" fillId="0" borderId="35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33" fillId="0" borderId="0" xfId="0" applyFont="1" applyAlignment="1">
      <alignment/>
    </xf>
    <xf numFmtId="0" fontId="2" fillId="29" borderId="36" xfId="52" applyFont="1" applyFill="1" applyBorder="1" applyAlignment="1">
      <alignment horizontal="center" vertical="top"/>
      <protection/>
    </xf>
    <xf numFmtId="43" fontId="2" fillId="29" borderId="10" xfId="48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vertical="top"/>
      <protection/>
    </xf>
    <xf numFmtId="0" fontId="2" fillId="29" borderId="37" xfId="52" applyFont="1" applyFill="1" applyBorder="1" applyAlignment="1">
      <alignment horizontal="left" vertical="top"/>
      <protection/>
    </xf>
    <xf numFmtId="0" fontId="2" fillId="29" borderId="38" xfId="52" applyFont="1" applyFill="1" applyBorder="1" applyAlignment="1">
      <alignment horizontal="left" vertical="top"/>
      <protection/>
    </xf>
    <xf numFmtId="0" fontId="50" fillId="29" borderId="39" xfId="0" applyFont="1" applyFill="1" applyBorder="1" applyAlignment="1">
      <alignment horizontal="center" vertical="center"/>
    </xf>
    <xf numFmtId="4" fontId="2" fillId="29" borderId="10" xfId="48" applyNumberFormat="1" applyFont="1" applyFill="1" applyBorder="1" applyAlignment="1">
      <alignment horizontal="center" vertical="top" wrapText="1"/>
    </xf>
    <xf numFmtId="0" fontId="2" fillId="29" borderId="38" xfId="52" applyFont="1" applyFill="1" applyBorder="1" applyAlignment="1">
      <alignment horizontal="center" vertical="top"/>
      <protection/>
    </xf>
    <xf numFmtId="0" fontId="50" fillId="0" borderId="16" xfId="0" applyFont="1" applyBorder="1" applyAlignment="1">
      <alignment/>
    </xf>
    <xf numFmtId="0" fontId="33" fillId="0" borderId="16" xfId="0" applyFont="1" applyBorder="1" applyAlignment="1">
      <alignment/>
    </xf>
    <xf numFmtId="4" fontId="33" fillId="0" borderId="16" xfId="0" applyNumberFormat="1" applyFont="1" applyBorder="1" applyAlignment="1">
      <alignment/>
    </xf>
    <xf numFmtId="0" fontId="33" fillId="0" borderId="0" xfId="0" applyFont="1" applyAlignment="1">
      <alignment/>
    </xf>
    <xf numFmtId="0" fontId="2" fillId="29" borderId="10" xfId="52" applyFont="1" applyFill="1" applyBorder="1" applyAlignment="1">
      <alignment horizontal="center" vertical="top" wrapText="1"/>
      <protection/>
    </xf>
    <xf numFmtId="0" fontId="37" fillId="34" borderId="40" xfId="0" applyFont="1" applyFill="1" applyBorder="1" applyAlignment="1">
      <alignment horizontal="center" vertical="center" wrapText="1"/>
    </xf>
    <xf numFmtId="0" fontId="37" fillId="34" borderId="41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" fillId="29" borderId="36" xfId="5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4" fontId="50" fillId="29" borderId="14" xfId="0" applyNumberFormat="1" applyFont="1" applyFill="1" applyBorder="1" applyAlignment="1">
      <alignment horizontal="left" vertical="center"/>
    </xf>
    <xf numFmtId="4" fontId="2" fillId="29" borderId="10" xfId="52" applyNumberFormat="1" applyFont="1" applyFill="1" applyBorder="1" applyAlignment="1">
      <alignment horizontal="center" vertical="top"/>
      <protection/>
    </xf>
    <xf numFmtId="0" fontId="2" fillId="29" borderId="17" xfId="0" applyFont="1" applyFill="1" applyBorder="1" applyAlignment="1">
      <alignment horizontal="center" vertical="center" wrapText="1"/>
    </xf>
    <xf numFmtId="0" fontId="2" fillId="29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43" fontId="33" fillId="0" borderId="0" xfId="48" applyFont="1" applyBorder="1" applyAlignment="1" applyProtection="1">
      <alignment/>
      <protection locked="0"/>
    </xf>
    <xf numFmtId="43" fontId="33" fillId="0" borderId="0" xfId="48" applyFont="1" applyFill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wrapText="1"/>
      <protection hidden="1"/>
    </xf>
    <xf numFmtId="4" fontId="2" fillId="29" borderId="21" xfId="0" applyNumberFormat="1" applyFont="1" applyFill="1" applyBorder="1" applyAlignment="1">
      <alignment horizontal="left" vertical="center" indent="1"/>
    </xf>
    <xf numFmtId="4" fontId="2" fillId="29" borderId="36" xfId="0" applyNumberFormat="1" applyFont="1" applyFill="1" applyBorder="1" applyAlignment="1">
      <alignment horizontal="center" vertical="center" wrapText="1"/>
    </xf>
    <xf numFmtId="4" fontId="2" fillId="29" borderId="17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/>
    </xf>
    <xf numFmtId="4" fontId="2" fillId="29" borderId="27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 wrapText="1"/>
    </xf>
    <xf numFmtId="0" fontId="2" fillId="29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2" fillId="0" borderId="10" xfId="53" applyNumberFormat="1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vertical="top" wrapText="1"/>
      <protection/>
    </xf>
    <xf numFmtId="4" fontId="33" fillId="0" borderId="10" xfId="0" applyNumberFormat="1" applyFont="1" applyFill="1" applyBorder="1" applyAlignment="1">
      <alignment horizontal="right"/>
    </xf>
    <xf numFmtId="4" fontId="33" fillId="0" borderId="18" xfId="0" applyNumberFormat="1" applyFont="1" applyFill="1" applyBorder="1" applyAlignment="1">
      <alignment horizontal="right"/>
    </xf>
    <xf numFmtId="0" fontId="3" fillId="0" borderId="10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3" fillId="0" borderId="42" xfId="53" applyNumberFormat="1" applyFont="1" applyFill="1" applyBorder="1" applyAlignment="1">
      <alignment horizontal="center" vertical="top"/>
      <protection/>
    </xf>
    <xf numFmtId="0" fontId="3" fillId="0" borderId="42" xfId="53" applyFont="1" applyBorder="1" applyAlignment="1">
      <alignment vertical="top" wrapText="1"/>
      <protection/>
    </xf>
    <xf numFmtId="4" fontId="33" fillId="0" borderId="42" xfId="0" applyNumberFormat="1" applyFont="1" applyFill="1" applyBorder="1" applyAlignment="1">
      <alignment horizontal="right"/>
    </xf>
    <xf numFmtId="4" fontId="33" fillId="0" borderId="43" xfId="0" applyNumberFormat="1" applyFont="1" applyFill="1" applyBorder="1" applyAlignment="1">
      <alignment horizontal="right"/>
    </xf>
    <xf numFmtId="0" fontId="2" fillId="29" borderId="16" xfId="52" applyFont="1" applyFill="1" applyBorder="1" applyAlignment="1">
      <alignment horizontal="left" vertical="top" wrapText="1"/>
      <protection/>
    </xf>
    <xf numFmtId="0" fontId="2" fillId="29" borderId="36" xfId="52" applyFont="1" applyFill="1" applyBorder="1" applyAlignment="1">
      <alignment horizontal="left" vertical="top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58" fillId="0" borderId="0" xfId="0" applyFont="1" applyAlignment="1">
      <alignment vertical="center"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left" wrapText="1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2" fillId="0" borderId="14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left" wrapText="1"/>
      <protection/>
    </xf>
    <xf numFmtId="0" fontId="3" fillId="0" borderId="14" xfId="53" applyFont="1" applyFill="1" applyBorder="1" applyAlignment="1">
      <alignment horizontal="left"/>
      <protection/>
    </xf>
    <xf numFmtId="0" fontId="3" fillId="0" borderId="14" xfId="53" applyFont="1" applyFill="1" applyBorder="1">
      <alignment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left" wrapText="1"/>
      <protection/>
    </xf>
    <xf numFmtId="0" fontId="3" fillId="0" borderId="1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wrapText="1"/>
      <protection/>
    </xf>
    <xf numFmtId="0" fontId="50" fillId="0" borderId="14" xfId="0" applyFont="1" applyBorder="1" applyAlignment="1">
      <alignment horizontal="justify" vertical="center" wrapText="1"/>
    </xf>
    <xf numFmtId="0" fontId="3" fillId="0" borderId="0" xfId="53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/>
      <protection/>
    </xf>
    <xf numFmtId="0" fontId="50" fillId="0" borderId="10" xfId="54" applyFont="1" applyFill="1" applyBorder="1" applyAlignment="1" quotePrefix="1">
      <alignment horizontal="center"/>
      <protection/>
    </xf>
    <xf numFmtId="0" fontId="50" fillId="0" borderId="10" xfId="54" applyFont="1" applyFill="1" applyBorder="1">
      <alignment/>
      <protection/>
    </xf>
    <xf numFmtId="0" fontId="33" fillId="0" borderId="10" xfId="54" applyFont="1" applyFill="1" applyBorder="1" applyAlignment="1" quotePrefix="1">
      <alignment horizontal="center"/>
      <protection/>
    </xf>
    <xf numFmtId="0" fontId="33" fillId="0" borderId="10" xfId="54" applyFont="1" applyFill="1" applyBorder="1" applyAlignment="1">
      <alignment horizontal="center"/>
      <protection/>
    </xf>
    <xf numFmtId="0" fontId="50" fillId="0" borderId="10" xfId="54" applyFont="1" applyFill="1" applyBorder="1" applyAlignment="1">
      <alignment horizontal="center"/>
      <protection/>
    </xf>
    <xf numFmtId="0" fontId="33" fillId="0" borderId="17" xfId="54" applyFont="1" applyFill="1" applyBorder="1" applyAlignment="1">
      <alignment horizontal="center"/>
      <protection/>
    </xf>
    <xf numFmtId="0" fontId="33" fillId="0" borderId="14" xfId="54" applyFont="1" applyFill="1" applyBorder="1" applyAlignment="1">
      <alignment horizontal="center"/>
      <protection/>
    </xf>
    <xf numFmtId="0" fontId="33" fillId="0" borderId="14" xfId="53" applyFont="1" applyFill="1" applyBorder="1" applyAlignment="1">
      <alignment horizontal="left" vertical="center" wrapText="1"/>
      <protection/>
    </xf>
    <xf numFmtId="4" fontId="50" fillId="0" borderId="14" xfId="53" applyNumberFormat="1" applyFont="1" applyFill="1" applyBorder="1" applyAlignment="1">
      <alignment horizontal="right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4" fontId="50" fillId="0" borderId="0" xfId="0" applyNumberFormat="1" applyFont="1" applyAlignment="1">
      <alignment horizontal="center"/>
    </xf>
    <xf numFmtId="0" fontId="50" fillId="29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4" fontId="50" fillId="0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horizontal="left" wrapText="1"/>
    </xf>
    <xf numFmtId="4" fontId="50" fillId="33" borderId="10" xfId="0" applyNumberFormat="1" applyFont="1" applyFill="1" applyBorder="1" applyAlignment="1">
      <alignment horizontal="right" wrapText="1"/>
    </xf>
    <xf numFmtId="0" fontId="33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0" fontId="33" fillId="0" borderId="0" xfId="48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right" wrapText="1"/>
    </xf>
    <xf numFmtId="0" fontId="50" fillId="33" borderId="14" xfId="0" applyFont="1" applyFill="1" applyBorder="1" applyAlignment="1">
      <alignment horizontal="left" wrapText="1"/>
    </xf>
    <xf numFmtId="4" fontId="50" fillId="33" borderId="24" xfId="0" applyNumberFormat="1" applyFont="1" applyFill="1" applyBorder="1" applyAlignment="1">
      <alignment horizontal="right" wrapText="1"/>
    </xf>
    <xf numFmtId="0" fontId="50" fillId="33" borderId="12" xfId="0" applyFont="1" applyFill="1" applyBorder="1" applyAlignment="1">
      <alignment horizontal="left" wrapText="1"/>
    </xf>
    <xf numFmtId="4" fontId="50" fillId="33" borderId="27" xfId="0" applyNumberFormat="1" applyFont="1" applyFill="1" applyBorder="1" applyAlignment="1">
      <alignment horizontal="right" wrapText="1"/>
    </xf>
    <xf numFmtId="4" fontId="50" fillId="0" borderId="0" xfId="48" applyNumberFormat="1" applyFont="1" applyAlignment="1">
      <alignment vertical="center"/>
    </xf>
    <xf numFmtId="4" fontId="2" fillId="29" borderId="10" xfId="48" applyNumberFormat="1" applyFont="1" applyFill="1" applyBorder="1" applyAlignment="1">
      <alignment horizontal="center" vertical="center" wrapText="1"/>
    </xf>
    <xf numFmtId="0" fontId="50" fillId="29" borderId="14" xfId="48" applyNumberFormat="1" applyFont="1" applyFill="1" applyBorder="1" applyAlignment="1">
      <alignment horizontal="center" vertical="center" wrapText="1"/>
    </xf>
    <xf numFmtId="4" fontId="50" fillId="29" borderId="14" xfId="48" applyNumberFormat="1" applyFont="1" applyFill="1" applyBorder="1" applyAlignment="1">
      <alignment horizontal="center" vertical="center" wrapText="1"/>
    </xf>
    <xf numFmtId="49" fontId="50" fillId="29" borderId="14" xfId="48" applyNumberFormat="1" applyFont="1" applyFill="1" applyBorder="1" applyAlignment="1">
      <alignment horizontal="center" vertical="center" wrapText="1"/>
    </xf>
    <xf numFmtId="0" fontId="33" fillId="0" borderId="0" xfId="53" applyFont="1" applyFill="1" applyAlignment="1">
      <alignment vertical="top"/>
      <protection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33" fillId="0" borderId="0" xfId="0" applyNumberFormat="1" applyFont="1" applyAlignment="1">
      <alignment horizontal="center"/>
    </xf>
    <xf numFmtId="0" fontId="33" fillId="0" borderId="10" xfId="0" applyFont="1" applyFill="1" applyBorder="1" applyAlignment="1" quotePrefix="1">
      <alignment wrapText="1"/>
    </xf>
    <xf numFmtId="4" fontId="33" fillId="0" borderId="10" xfId="48" applyNumberFormat="1" applyFont="1" applyBorder="1" applyAlignment="1">
      <alignment wrapText="1"/>
    </xf>
    <xf numFmtId="4" fontId="33" fillId="0" borderId="21" xfId="48" applyNumberFormat="1" applyFont="1" applyBorder="1" applyAlignment="1">
      <alignment wrapText="1"/>
    </xf>
    <xf numFmtId="43" fontId="33" fillId="0" borderId="10" xfId="48" applyFont="1" applyBorder="1" applyAlignment="1">
      <alignment wrapText="1"/>
    </xf>
    <xf numFmtId="4" fontId="33" fillId="0" borderId="10" xfId="56" applyNumberFormat="1" applyFont="1" applyFill="1" applyBorder="1" applyAlignment="1">
      <alignment wrapText="1"/>
      <protection/>
    </xf>
    <xf numFmtId="4" fontId="2" fillId="29" borderId="10" xfId="52" applyNumberFormat="1" applyFont="1" applyFill="1" applyBorder="1" applyAlignment="1">
      <alignment horizontal="left" vertical="top" wrapText="1"/>
      <protection/>
    </xf>
    <xf numFmtId="4" fontId="50" fillId="0" borderId="0" xfId="0" applyNumberFormat="1" applyFont="1" applyFill="1" applyBorder="1" applyAlignment="1">
      <alignment horizontal="right" vertical="center" wrapText="1"/>
    </xf>
    <xf numFmtId="0" fontId="2" fillId="19" borderId="10" xfId="52" applyFont="1" applyFill="1" applyBorder="1" applyAlignment="1">
      <alignment horizontal="left" vertical="top"/>
      <protection/>
    </xf>
    <xf numFmtId="0" fontId="50" fillId="33" borderId="24" xfId="0" applyFont="1" applyFill="1" applyBorder="1" applyAlignment="1">
      <alignment wrapText="1"/>
    </xf>
    <xf numFmtId="4" fontId="50" fillId="33" borderId="44" xfId="0" applyNumberFormat="1" applyFont="1" applyFill="1" applyBorder="1" applyAlignment="1">
      <alignment wrapText="1"/>
    </xf>
    <xf numFmtId="165" fontId="33" fillId="0" borderId="10" xfId="0" applyNumberFormat="1" applyFont="1" applyFill="1" applyBorder="1" applyAlignment="1">
      <alignment wrapText="1"/>
    </xf>
    <xf numFmtId="165" fontId="33" fillId="0" borderId="10" xfId="0" applyNumberFormat="1" applyFont="1" applyFill="1" applyBorder="1" applyAlignment="1">
      <alignment/>
    </xf>
    <xf numFmtId="165" fontId="33" fillId="0" borderId="14" xfId="0" applyNumberFormat="1" applyFont="1" applyFill="1" applyBorder="1" applyAlignment="1">
      <alignment wrapText="1"/>
    </xf>
    <xf numFmtId="166" fontId="33" fillId="0" borderId="14" xfId="0" applyNumberFormat="1" applyFont="1" applyFill="1" applyBorder="1" applyAlignment="1">
      <alignment wrapText="1"/>
    </xf>
    <xf numFmtId="165" fontId="33" fillId="0" borderId="10" xfId="48" applyNumberFormat="1" applyFont="1" applyBorder="1" applyAlignment="1">
      <alignment wrapText="1"/>
    </xf>
    <xf numFmtId="165" fontId="33" fillId="0" borderId="10" xfId="56" applyNumberFormat="1" applyFont="1" applyFill="1" applyBorder="1" applyAlignment="1">
      <alignment wrapText="1"/>
      <protection/>
    </xf>
    <xf numFmtId="165" fontId="33" fillId="0" borderId="10" xfId="0" applyNumberFormat="1" applyFont="1" applyBorder="1" applyAlignment="1">
      <alignment wrapText="1"/>
    </xf>
    <xf numFmtId="49" fontId="33" fillId="0" borderId="10" xfId="0" applyNumberFormat="1" applyFont="1" applyBorder="1" applyAlignment="1">
      <alignment wrapText="1"/>
    </xf>
    <xf numFmtId="165" fontId="33" fillId="0" borderId="10" xfId="0" applyNumberFormat="1" applyFont="1" applyBorder="1" applyAlignment="1">
      <alignment/>
    </xf>
    <xf numFmtId="165" fontId="33" fillId="0" borderId="24" xfId="0" applyNumberFormat="1" applyFont="1" applyFill="1" applyBorder="1" applyAlignment="1">
      <alignment wrapText="1"/>
    </xf>
    <xf numFmtId="165" fontId="33" fillId="0" borderId="24" xfId="59" applyNumberFormat="1" applyFont="1" applyFill="1" applyBorder="1" applyAlignment="1">
      <alignment wrapText="1"/>
    </xf>
    <xf numFmtId="9" fontId="50" fillId="33" borderId="24" xfId="58" applyFont="1" applyFill="1" applyBorder="1" applyAlignment="1">
      <alignment wrapText="1"/>
    </xf>
    <xf numFmtId="49" fontId="54" fillId="0" borderId="14" xfId="0" applyNumberFormat="1" applyFont="1" applyBorder="1" applyAlignment="1">
      <alignment wrapText="1"/>
    </xf>
    <xf numFmtId="49" fontId="54" fillId="0" borderId="22" xfId="0" applyNumberFormat="1" applyFont="1" applyBorder="1" applyAlignment="1">
      <alignment wrapText="1"/>
    </xf>
    <xf numFmtId="165" fontId="33" fillId="0" borderId="22" xfId="0" applyNumberFormat="1" applyFont="1" applyFill="1" applyBorder="1" applyAlignment="1">
      <alignment horizontal="right"/>
    </xf>
    <xf numFmtId="165" fontId="33" fillId="0" borderId="18" xfId="0" applyNumberFormat="1" applyFont="1" applyFill="1" applyBorder="1" applyAlignment="1">
      <alignment horizontal="right"/>
    </xf>
    <xf numFmtId="165" fontId="3" fillId="0" borderId="14" xfId="53" applyNumberFormat="1" applyFont="1" applyFill="1" applyBorder="1">
      <alignment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3" fillId="0" borderId="14" xfId="0" applyNumberFormat="1" applyFont="1" applyBorder="1" applyAlignment="1">
      <alignment horizontal="justify" vertical="center" wrapText="1"/>
    </xf>
    <xf numFmtId="0" fontId="2" fillId="29" borderId="45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" fillId="29" borderId="40" xfId="0" applyFont="1" applyFill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1" fontId="7" fillId="0" borderId="10" xfId="0" applyNumberFormat="1" applyFont="1" applyBorder="1" applyAlignment="1">
      <alignment horizontal="justify" vertical="center"/>
    </xf>
    <xf numFmtId="44" fontId="6" fillId="0" borderId="10" xfId="49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44" fontId="59" fillId="0" borderId="10" xfId="0" applyNumberFormat="1" applyFont="1" applyBorder="1" applyAlignment="1">
      <alignment vertical="center"/>
    </xf>
    <xf numFmtId="10" fontId="7" fillId="0" borderId="10" xfId="0" applyNumberFormat="1" applyFont="1" applyBorder="1" applyAlignment="1">
      <alignment horizontal="justify" vertical="center"/>
    </xf>
    <xf numFmtId="44" fontId="6" fillId="0" borderId="10" xfId="49" applyNumberFormat="1" applyFont="1" applyFill="1" applyBorder="1" applyAlignment="1">
      <alignment horizontal="justify" vertical="center"/>
    </xf>
    <xf numFmtId="13" fontId="5" fillId="0" borderId="10" xfId="0" applyNumberFormat="1" applyFont="1" applyBorder="1" applyAlignment="1">
      <alignment horizontal="justify" vertical="center"/>
    </xf>
    <xf numFmtId="15" fontId="6" fillId="0" borderId="10" xfId="0" applyNumberFormat="1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13" fontId="5" fillId="0" borderId="41" xfId="0" applyNumberFormat="1" applyFont="1" applyBorder="1" applyAlignment="1">
      <alignment horizontal="justify" vertical="center"/>
    </xf>
    <xf numFmtId="43" fontId="33" fillId="0" borderId="0" xfId="48" applyFont="1" applyBorder="1" applyAlignment="1">
      <alignment/>
    </xf>
    <xf numFmtId="43" fontId="33" fillId="0" borderId="0" xfId="48" applyFont="1" applyFill="1" applyBorder="1" applyAlignment="1">
      <alignment/>
    </xf>
    <xf numFmtId="0" fontId="50" fillId="33" borderId="46" xfId="0" applyFont="1" applyFill="1" applyBorder="1" applyAlignment="1">
      <alignment wrapText="1"/>
    </xf>
    <xf numFmtId="0" fontId="2" fillId="33" borderId="47" xfId="0" applyFont="1" applyFill="1" applyBorder="1" applyAlignment="1">
      <alignment/>
    </xf>
    <xf numFmtId="4" fontId="2" fillId="33" borderId="47" xfId="0" applyNumberFormat="1" applyFont="1" applyFill="1" applyBorder="1" applyAlignment="1">
      <alignment/>
    </xf>
    <xf numFmtId="0" fontId="2" fillId="33" borderId="47" xfId="0" applyNumberFormat="1" applyFont="1" applyFill="1" applyBorder="1" applyAlignment="1">
      <alignment/>
    </xf>
    <xf numFmtId="43" fontId="2" fillId="33" borderId="47" xfId="0" applyNumberFormat="1" applyFont="1" applyFill="1" applyBorder="1" applyAlignment="1">
      <alignment/>
    </xf>
    <xf numFmtId="15" fontId="2" fillId="33" borderId="47" xfId="0" applyNumberFormat="1" applyFont="1" applyFill="1" applyBorder="1" applyAlignment="1">
      <alignment/>
    </xf>
    <xf numFmtId="0" fontId="2" fillId="33" borderId="48" xfId="0" applyFont="1" applyFill="1" applyBorder="1" applyAlignment="1">
      <alignment/>
    </xf>
    <xf numFmtId="167" fontId="0" fillId="0" borderId="39" xfId="0" applyNumberFormat="1" applyFill="1" applyBorder="1" applyAlignment="1">
      <alignment/>
    </xf>
    <xf numFmtId="167" fontId="50" fillId="0" borderId="10" xfId="0" applyNumberFormat="1" applyFont="1" applyFill="1" applyBorder="1" applyAlignment="1">
      <alignment horizontal="right"/>
    </xf>
    <xf numFmtId="167" fontId="54" fillId="0" borderId="10" xfId="0" applyNumberFormat="1" applyFont="1" applyFill="1" applyBorder="1" applyAlignment="1">
      <alignment horizontal="right" vertical="center"/>
    </xf>
    <xf numFmtId="49" fontId="50" fillId="0" borderId="14" xfId="0" applyNumberFormat="1" applyFont="1" applyFill="1" applyBorder="1" applyAlignment="1">
      <alignment wrapText="1"/>
    </xf>
    <xf numFmtId="0" fontId="2" fillId="29" borderId="10" xfId="0" applyFont="1" applyFill="1" applyBorder="1" applyAlignment="1">
      <alignment horizontal="center" vertical="center" wrapText="1"/>
    </xf>
    <xf numFmtId="0" fontId="37" fillId="34" borderId="45" xfId="0" applyFont="1" applyFill="1" applyBorder="1" applyAlignment="1" applyProtection="1">
      <alignment horizontal="right" vertical="center"/>
      <protection locked="0"/>
    </xf>
    <xf numFmtId="0" fontId="37" fillId="34" borderId="49" xfId="0" applyFont="1" applyFill="1" applyBorder="1" applyAlignment="1" applyProtection="1">
      <alignment horizontal="right" vertical="center"/>
      <protection locked="0"/>
    </xf>
    <xf numFmtId="0" fontId="3" fillId="0" borderId="0" xfId="53" applyFont="1" applyAlignment="1">
      <alignment vertical="top" wrapText="1"/>
      <protection/>
    </xf>
    <xf numFmtId="0" fontId="33" fillId="0" borderId="0" xfId="0" applyFont="1" applyAlignment="1">
      <alignment horizontal="justify"/>
    </xf>
    <xf numFmtId="0" fontId="33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29" borderId="10" xfId="52" applyFont="1" applyFill="1" applyBorder="1" applyAlignment="1">
      <alignment horizontal="center" vertical="top" wrapText="1"/>
      <protection/>
    </xf>
    <xf numFmtId="0" fontId="2" fillId="29" borderId="16" xfId="0" applyFont="1" applyFill="1" applyBorder="1" applyAlignment="1">
      <alignment horizontal="center" vertical="center"/>
    </xf>
    <xf numFmtId="0" fontId="2" fillId="29" borderId="36" xfId="0" applyFont="1" applyFill="1" applyBorder="1" applyAlignment="1">
      <alignment horizontal="center" vertical="center"/>
    </xf>
    <xf numFmtId="49" fontId="33" fillId="0" borderId="50" xfId="0" applyNumberFormat="1" applyFont="1" applyFill="1" applyBorder="1" applyAlignment="1">
      <alignment horizontal="center" wrapText="1"/>
    </xf>
    <xf numFmtId="49" fontId="33" fillId="0" borderId="51" xfId="0" applyNumberFormat="1" applyFont="1" applyFill="1" applyBorder="1" applyAlignment="1">
      <alignment horizontal="center" wrapText="1"/>
    </xf>
    <xf numFmtId="0" fontId="2" fillId="29" borderId="21" xfId="52" applyFont="1" applyFill="1" applyBorder="1" applyAlignment="1">
      <alignment horizontal="left" vertical="top"/>
      <protection/>
    </xf>
    <xf numFmtId="0" fontId="2" fillId="29" borderId="36" xfId="52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wrapText="1"/>
      <protection/>
    </xf>
    <xf numFmtId="0" fontId="2" fillId="0" borderId="20" xfId="53" applyFont="1" applyFill="1" applyBorder="1" applyAlignment="1">
      <alignment horizontal="center"/>
      <protection/>
    </xf>
    <xf numFmtId="0" fontId="2" fillId="29" borderId="21" xfId="52" applyFont="1" applyFill="1" applyBorder="1" applyAlignment="1">
      <alignment horizontal="left" vertical="top" wrapText="1"/>
      <protection/>
    </xf>
    <xf numFmtId="0" fontId="2" fillId="29" borderId="16" xfId="52" applyFont="1" applyFill="1" applyBorder="1" applyAlignment="1">
      <alignment horizontal="left" vertical="top" wrapText="1"/>
      <protection/>
    </xf>
    <xf numFmtId="0" fontId="2" fillId="29" borderId="36" xfId="52" applyFont="1" applyFill="1" applyBorder="1" applyAlignment="1">
      <alignment horizontal="left" vertical="top" wrapText="1"/>
      <protection/>
    </xf>
    <xf numFmtId="0" fontId="2" fillId="29" borderId="52" xfId="0" applyFont="1" applyFill="1" applyBorder="1" applyAlignment="1">
      <alignment horizontal="center" vertical="center"/>
    </xf>
    <xf numFmtId="0" fontId="2" fillId="29" borderId="49" xfId="0" applyFont="1" applyFill="1" applyBorder="1" applyAlignment="1">
      <alignment horizontal="center" vertical="center"/>
    </xf>
    <xf numFmtId="0" fontId="2" fillId="29" borderId="4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29" borderId="4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4" xfId="54"/>
    <cellStyle name="Normal 5" xfId="55"/>
    <cellStyle name="Normal 56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161925</xdr:rowOff>
    </xdr:from>
    <xdr:to>
      <xdr:col>1</xdr:col>
      <xdr:colOff>1714500</xdr:colOff>
      <xdr:row>45</xdr:row>
      <xdr:rowOff>161925</xdr:rowOff>
    </xdr:to>
    <xdr:sp>
      <xdr:nvSpPr>
        <xdr:cNvPr id="1" name="3 Conector recto"/>
        <xdr:cNvSpPr>
          <a:spLocks/>
        </xdr:cNvSpPr>
      </xdr:nvSpPr>
      <xdr:spPr>
        <a:xfrm>
          <a:off x="0" y="77247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638175</xdr:colOff>
      <xdr:row>42</xdr:row>
      <xdr:rowOff>0</xdr:rowOff>
    </xdr:from>
    <xdr:to>
      <xdr:col>1</xdr:col>
      <xdr:colOff>209550</xdr:colOff>
      <xdr:row>43</xdr:row>
      <xdr:rowOff>142875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38175" y="6991350"/>
          <a:ext cx="5524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266700</xdr:colOff>
      <xdr:row>46</xdr:row>
      <xdr:rowOff>28575</xdr:rowOff>
    </xdr:from>
    <xdr:to>
      <xdr:col>1</xdr:col>
      <xdr:colOff>1447800</xdr:colOff>
      <xdr:row>50</xdr:row>
      <xdr:rowOff>76200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266700" y="7781925"/>
          <a:ext cx="21621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 ANTONIO ARREDONDO MUÑOZ</a:t>
          </a:r>
        </a:p>
      </xdr:txBody>
    </xdr:sp>
    <xdr:clientData/>
  </xdr:twoCellAnchor>
  <xdr:twoCellAnchor>
    <xdr:from>
      <xdr:col>1</xdr:col>
      <xdr:colOff>2476500</xdr:colOff>
      <xdr:row>46</xdr:row>
      <xdr:rowOff>0</xdr:rowOff>
    </xdr:from>
    <xdr:to>
      <xdr:col>2</xdr:col>
      <xdr:colOff>552450</xdr:colOff>
      <xdr:row>46</xdr:row>
      <xdr:rowOff>0</xdr:rowOff>
    </xdr:to>
    <xdr:sp>
      <xdr:nvSpPr>
        <xdr:cNvPr id="4" name="3 Conector recto"/>
        <xdr:cNvSpPr>
          <a:spLocks/>
        </xdr:cNvSpPr>
      </xdr:nvSpPr>
      <xdr:spPr>
        <a:xfrm>
          <a:off x="3457575" y="775335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3114675</xdr:colOff>
      <xdr:row>42</xdr:row>
      <xdr:rowOff>38100</xdr:rowOff>
    </xdr:from>
    <xdr:to>
      <xdr:col>1</xdr:col>
      <xdr:colOff>3667125</xdr:colOff>
      <xdr:row>43</xdr:row>
      <xdr:rowOff>180975</xdr:rowOff>
    </xdr:to>
    <xdr:sp fLocksText="0">
      <xdr:nvSpPr>
        <xdr:cNvPr id="5" name="4 CuadroTexto"/>
        <xdr:cNvSpPr txBox="1">
          <a:spLocks noChangeArrowheads="1"/>
        </xdr:cNvSpPr>
      </xdr:nvSpPr>
      <xdr:spPr>
        <a:xfrm>
          <a:off x="4095750" y="7029450"/>
          <a:ext cx="5524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2552700</xdr:colOff>
      <xdr:row>46</xdr:row>
      <xdr:rowOff>66675</xdr:rowOff>
    </xdr:from>
    <xdr:to>
      <xdr:col>2</xdr:col>
      <xdr:colOff>314325</xdr:colOff>
      <xdr:row>50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533775" y="7820025"/>
          <a:ext cx="23907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LAE JOSÉ HÉCTOR ALFARO MONTOYA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1"/>
  <sheetViews>
    <sheetView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12.8515625" defaultRowHeight="15"/>
  <cols>
    <col min="1" max="1" width="14.7109375" style="2" customWidth="1"/>
    <col min="2" max="2" width="69.421875" style="2" customWidth="1"/>
    <col min="3" max="16384" width="12.8515625" style="2" customWidth="1"/>
  </cols>
  <sheetData>
    <row r="1" spans="1:3" ht="60" customHeight="1">
      <c r="A1" s="398" t="s">
        <v>254</v>
      </c>
      <c r="B1" s="399"/>
      <c r="C1" s="1"/>
    </row>
    <row r="2" spans="1:2" ht="15" customHeight="1">
      <c r="A2" s="239" t="s">
        <v>131</v>
      </c>
      <c r="B2" s="240" t="s">
        <v>132</v>
      </c>
    </row>
    <row r="3" spans="1:2" ht="11.25">
      <c r="A3" s="181"/>
      <c r="B3" s="185"/>
    </row>
    <row r="4" spans="1:2" ht="11.25">
      <c r="A4" s="182"/>
      <c r="B4" s="186" t="s">
        <v>172</v>
      </c>
    </row>
    <row r="5" spans="1:2" ht="11.25">
      <c r="A5" s="182"/>
      <c r="B5" s="186"/>
    </row>
    <row r="6" spans="1:2" ht="11.25">
      <c r="A6" s="182"/>
      <c r="B6" s="208" t="s">
        <v>0</v>
      </c>
    </row>
    <row r="7" spans="1:2" ht="11.25">
      <c r="A7" s="182" t="s">
        <v>1</v>
      </c>
      <c r="B7" s="187" t="s">
        <v>2</v>
      </c>
    </row>
    <row r="8" spans="1:2" ht="11.25">
      <c r="A8" s="182" t="s">
        <v>3</v>
      </c>
      <c r="B8" s="187" t="s">
        <v>4</v>
      </c>
    </row>
    <row r="9" spans="1:2" ht="11.25">
      <c r="A9" s="182" t="s">
        <v>5</v>
      </c>
      <c r="B9" s="187" t="s">
        <v>6</v>
      </c>
    </row>
    <row r="10" spans="1:2" ht="11.25">
      <c r="A10" s="182" t="s">
        <v>252</v>
      </c>
      <c r="B10" s="187" t="s">
        <v>253</v>
      </c>
    </row>
    <row r="11" spans="1:2" ht="11.25">
      <c r="A11" s="182" t="s">
        <v>7</v>
      </c>
      <c r="B11" s="187" t="s">
        <v>8</v>
      </c>
    </row>
    <row r="12" spans="1:2" ht="11.25">
      <c r="A12" s="182" t="s">
        <v>9</v>
      </c>
      <c r="B12" s="187" t="s">
        <v>10</v>
      </c>
    </row>
    <row r="13" spans="1:2" ht="11.25">
      <c r="A13" s="182" t="s">
        <v>11</v>
      </c>
      <c r="B13" s="187" t="s">
        <v>12</v>
      </c>
    </row>
    <row r="14" spans="1:2" ht="11.25">
      <c r="A14" s="182" t="s">
        <v>13</v>
      </c>
      <c r="B14" s="187" t="s">
        <v>14</v>
      </c>
    </row>
    <row r="15" spans="1:2" ht="11.25">
      <c r="A15" s="182" t="s">
        <v>15</v>
      </c>
      <c r="B15" s="187" t="s">
        <v>16</v>
      </c>
    </row>
    <row r="16" spans="1:2" ht="11.25">
      <c r="A16" s="182" t="s">
        <v>17</v>
      </c>
      <c r="B16" s="187" t="s">
        <v>18</v>
      </c>
    </row>
    <row r="17" spans="1:2" ht="11.25">
      <c r="A17" s="182" t="s">
        <v>19</v>
      </c>
      <c r="B17" s="187" t="s">
        <v>20</v>
      </c>
    </row>
    <row r="18" spans="1:2" ht="11.25">
      <c r="A18" s="182" t="s">
        <v>21</v>
      </c>
      <c r="B18" s="187" t="s">
        <v>22</v>
      </c>
    </row>
    <row r="19" spans="1:2" ht="11.25">
      <c r="A19" s="182" t="s">
        <v>23</v>
      </c>
      <c r="B19" s="187" t="s">
        <v>24</v>
      </c>
    </row>
    <row r="20" spans="1:2" ht="11.25">
      <c r="A20" s="182" t="s">
        <v>25</v>
      </c>
      <c r="B20" s="187" t="s">
        <v>26</v>
      </c>
    </row>
    <row r="21" spans="1:2" ht="11.25">
      <c r="A21" s="182" t="s">
        <v>27</v>
      </c>
      <c r="B21" s="187" t="s">
        <v>28</v>
      </c>
    </row>
    <row r="22" spans="1:2" ht="11.25">
      <c r="A22" s="182" t="s">
        <v>221</v>
      </c>
      <c r="B22" s="187" t="s">
        <v>29</v>
      </c>
    </row>
    <row r="23" spans="1:2" ht="11.25">
      <c r="A23" s="182" t="s">
        <v>222</v>
      </c>
      <c r="B23" s="187" t="s">
        <v>30</v>
      </c>
    </row>
    <row r="24" spans="1:2" ht="11.25">
      <c r="A24" s="182" t="s">
        <v>223</v>
      </c>
      <c r="B24" s="187" t="s">
        <v>31</v>
      </c>
    </row>
    <row r="25" spans="1:2" ht="11.25">
      <c r="A25" s="182" t="s">
        <v>32</v>
      </c>
      <c r="B25" s="187" t="s">
        <v>33</v>
      </c>
    </row>
    <row r="26" spans="1:2" ht="11.25">
      <c r="A26" s="182" t="s">
        <v>34</v>
      </c>
      <c r="B26" s="187" t="s">
        <v>35</v>
      </c>
    </row>
    <row r="27" spans="1:2" ht="11.25">
      <c r="A27" s="182" t="s">
        <v>36</v>
      </c>
      <c r="B27" s="187" t="s">
        <v>37</v>
      </c>
    </row>
    <row r="28" spans="1:2" ht="11.25">
      <c r="A28" s="182" t="s">
        <v>38</v>
      </c>
      <c r="B28" s="187" t="s">
        <v>39</v>
      </c>
    </row>
    <row r="29" spans="1:2" ht="11.25">
      <c r="A29" s="182" t="s">
        <v>209</v>
      </c>
      <c r="B29" s="187" t="s">
        <v>210</v>
      </c>
    </row>
    <row r="30" spans="1:2" ht="11.25">
      <c r="A30" s="182"/>
      <c r="B30" s="187"/>
    </row>
    <row r="31" spans="1:2" ht="11.25">
      <c r="A31" s="182"/>
      <c r="B31" s="208"/>
    </row>
    <row r="32" spans="1:2" ht="11.25">
      <c r="A32" s="182" t="s">
        <v>186</v>
      </c>
      <c r="B32" s="187" t="s">
        <v>170</v>
      </c>
    </row>
    <row r="33" spans="1:2" ht="11.25">
      <c r="A33" s="182" t="s">
        <v>187</v>
      </c>
      <c r="B33" s="187" t="s">
        <v>171</v>
      </c>
    </row>
    <row r="34" spans="1:2" ht="11.25">
      <c r="A34" s="182"/>
      <c r="B34" s="187"/>
    </row>
    <row r="35" spans="1:2" ht="11.25">
      <c r="A35" s="182"/>
      <c r="B35" s="186" t="s">
        <v>173</v>
      </c>
    </row>
    <row r="36" spans="1:2" ht="11.25">
      <c r="A36" s="182" t="s">
        <v>184</v>
      </c>
      <c r="B36" s="187" t="s">
        <v>41</v>
      </c>
    </row>
    <row r="37" spans="1:2" ht="11.25">
      <c r="A37" s="182"/>
      <c r="B37" s="187" t="s">
        <v>42</v>
      </c>
    </row>
    <row r="38" spans="1:2" ht="12" thickBot="1">
      <c r="A38" s="183"/>
      <c r="B38" s="184"/>
    </row>
    <row r="41" spans="1:2" ht="24.75" customHeight="1">
      <c r="A41" s="400" t="s">
        <v>255</v>
      </c>
      <c r="B41" s="400"/>
    </row>
  </sheetData>
  <sheetProtection password="E841" sheet="1" autoFilter="0"/>
  <mergeCells count="2">
    <mergeCell ref="A1:B1"/>
    <mergeCell ref="A41:B4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zoomScaleSheetLayoutView="100" zoomScalePageLayoutView="0" workbookViewId="0" topLeftCell="A1">
      <selection activeCell="A8" sqref="A8"/>
    </sheetView>
  </sheetViews>
  <sheetFormatPr defaultColWidth="11.421875" defaultRowHeight="15"/>
  <cols>
    <col min="1" max="1" width="20.7109375" style="243" customWidth="1"/>
    <col min="2" max="2" width="50.7109375" style="243" customWidth="1"/>
    <col min="3" max="5" width="17.7109375" style="9" customWidth="1"/>
    <col min="6" max="7" width="17.7109375" style="243" customWidth="1"/>
    <col min="8" max="8" width="8.7109375" style="243" customWidth="1"/>
    <col min="9" max="16384" width="11.421875" style="243" customWidth="1"/>
  </cols>
  <sheetData>
    <row r="1" spans="1:6" ht="11.25">
      <c r="A1" s="3" t="s">
        <v>43</v>
      </c>
      <c r="B1" s="3"/>
      <c r="C1" s="4"/>
      <c r="D1" s="4"/>
      <c r="E1" s="4"/>
      <c r="F1" s="7"/>
    </row>
    <row r="2" spans="1:6" ht="11.25">
      <c r="A2" s="3" t="s">
        <v>174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60</v>
      </c>
      <c r="B5" s="10"/>
      <c r="C5" s="41"/>
      <c r="D5" s="41"/>
      <c r="E5" s="41"/>
      <c r="F5" s="42" t="s">
        <v>61</v>
      </c>
    </row>
    <row r="6" spans="1:6" ht="11.25">
      <c r="A6" s="43"/>
      <c r="B6" s="43"/>
      <c r="C6" s="41"/>
      <c r="D6" s="44"/>
      <c r="E6" s="44"/>
      <c r="F6" s="45"/>
    </row>
    <row r="7" spans="1:6" ht="15" customHeight="1">
      <c r="A7" s="14" t="s">
        <v>45</v>
      </c>
      <c r="B7" s="15" t="s">
        <v>46</v>
      </c>
      <c r="C7" s="46" t="s">
        <v>62</v>
      </c>
      <c r="D7" s="46" t="s">
        <v>63</v>
      </c>
      <c r="E7" s="46" t="s">
        <v>64</v>
      </c>
      <c r="F7" s="47" t="s">
        <v>65</v>
      </c>
    </row>
    <row r="8" spans="1:6" ht="11.25">
      <c r="A8" s="135">
        <v>123105811</v>
      </c>
      <c r="B8" s="135" t="s">
        <v>443</v>
      </c>
      <c r="C8" s="347">
        <v>398828247.43</v>
      </c>
      <c r="D8" s="347">
        <v>417851151.17</v>
      </c>
      <c r="E8" s="347">
        <v>19022903.74</v>
      </c>
      <c r="F8" s="118"/>
    </row>
    <row r="9" spans="1:6" ht="11.25">
      <c r="A9" s="135">
        <v>123305831</v>
      </c>
      <c r="B9" s="135" t="s">
        <v>444</v>
      </c>
      <c r="C9" s="347">
        <v>41958018.9</v>
      </c>
      <c r="D9" s="347">
        <v>125194736.11</v>
      </c>
      <c r="E9" s="347">
        <v>83236717.21</v>
      </c>
      <c r="F9" s="118"/>
    </row>
    <row r="10" spans="1:6" ht="11.25">
      <c r="A10" s="135">
        <v>123405891</v>
      </c>
      <c r="B10" s="135" t="s">
        <v>445</v>
      </c>
      <c r="C10" s="347">
        <v>9472569.61</v>
      </c>
      <c r="D10" s="347">
        <v>9472569.61</v>
      </c>
      <c r="E10" s="347">
        <v>0</v>
      </c>
      <c r="F10" s="118"/>
    </row>
    <row r="11" spans="1:6" ht="11.25">
      <c r="A11" s="135">
        <v>123516111</v>
      </c>
      <c r="B11" s="135" t="s">
        <v>446</v>
      </c>
      <c r="C11" s="347">
        <v>13254285.73</v>
      </c>
      <c r="D11" s="347">
        <v>2622571.94</v>
      </c>
      <c r="E11" s="347">
        <v>-10631713.79</v>
      </c>
      <c r="F11" s="118"/>
    </row>
    <row r="12" spans="1:6" ht="11.25">
      <c r="A12" s="135">
        <v>123526121</v>
      </c>
      <c r="B12" s="135" t="s">
        <v>447</v>
      </c>
      <c r="C12" s="347">
        <v>19340873.28</v>
      </c>
      <c r="D12" s="347">
        <v>22445190.68</v>
      </c>
      <c r="E12" s="347">
        <v>3104317.4</v>
      </c>
      <c r="F12" s="118"/>
    </row>
    <row r="13" spans="1:6" ht="11.25">
      <c r="A13" s="135">
        <v>123536131</v>
      </c>
      <c r="B13" s="135" t="s">
        <v>448</v>
      </c>
      <c r="C13" s="347">
        <v>1054635.71</v>
      </c>
      <c r="D13" s="347">
        <v>0</v>
      </c>
      <c r="E13" s="347">
        <v>-1054635.71</v>
      </c>
      <c r="F13" s="118"/>
    </row>
    <row r="14" spans="1:6" ht="11.25">
      <c r="A14" s="135">
        <v>123546141</v>
      </c>
      <c r="B14" s="135" t="s">
        <v>449</v>
      </c>
      <c r="C14" s="347">
        <v>466396343.4</v>
      </c>
      <c r="D14" s="347">
        <v>405954637.27</v>
      </c>
      <c r="E14" s="347">
        <v>-60441706.13</v>
      </c>
      <c r="F14" s="118"/>
    </row>
    <row r="15" spans="1:6" ht="11.25">
      <c r="A15" s="135">
        <v>123556151</v>
      </c>
      <c r="B15" s="135" t="s">
        <v>450</v>
      </c>
      <c r="C15" s="347">
        <v>125694467.12</v>
      </c>
      <c r="D15" s="347">
        <v>137808817.43</v>
      </c>
      <c r="E15" s="347">
        <v>12114350.31</v>
      </c>
      <c r="F15" s="118"/>
    </row>
    <row r="16" spans="1:6" ht="11.25">
      <c r="A16" s="135">
        <v>123566161</v>
      </c>
      <c r="B16" s="135" t="s">
        <v>980</v>
      </c>
      <c r="C16" s="347">
        <v>0</v>
      </c>
      <c r="D16" s="347">
        <v>1393447.38</v>
      </c>
      <c r="E16" s="347">
        <v>1393447.38</v>
      </c>
      <c r="F16" s="118"/>
    </row>
    <row r="17" spans="1:6" ht="11.25">
      <c r="A17" s="135">
        <v>123596191</v>
      </c>
      <c r="B17" s="135" t="s">
        <v>451</v>
      </c>
      <c r="C17" s="347">
        <v>5036932.29</v>
      </c>
      <c r="D17" s="347">
        <v>2969010.86</v>
      </c>
      <c r="E17" s="347">
        <v>-2067921.43</v>
      </c>
      <c r="F17" s="118"/>
    </row>
    <row r="18" spans="1:6" ht="11.25">
      <c r="A18" s="135">
        <v>123626221</v>
      </c>
      <c r="B18" s="135" t="s">
        <v>447</v>
      </c>
      <c r="C18" s="347">
        <v>104069899.6</v>
      </c>
      <c r="D18" s="347">
        <v>31637777.53</v>
      </c>
      <c r="E18" s="347">
        <v>-72432122.07</v>
      </c>
      <c r="F18" s="118"/>
    </row>
    <row r="19" spans="1:6" ht="11.25">
      <c r="A19" s="135">
        <v>123646241</v>
      </c>
      <c r="B19" s="135" t="s">
        <v>452</v>
      </c>
      <c r="C19" s="347">
        <v>3940791.46</v>
      </c>
      <c r="D19" s="347">
        <v>49101220</v>
      </c>
      <c r="E19" s="347">
        <v>45160428.54</v>
      </c>
      <c r="F19" s="118"/>
    </row>
    <row r="20" spans="1:6" ht="11.25">
      <c r="A20" s="135">
        <v>123676271</v>
      </c>
      <c r="B20" s="135" t="s">
        <v>453</v>
      </c>
      <c r="C20" s="347">
        <v>22233542.17</v>
      </c>
      <c r="D20" s="347">
        <v>18273800.51</v>
      </c>
      <c r="E20" s="347">
        <v>-3959741.66</v>
      </c>
      <c r="F20" s="118"/>
    </row>
    <row r="21" spans="1:6" ht="11.25">
      <c r="A21" s="135">
        <v>123696291</v>
      </c>
      <c r="B21" s="135" t="s">
        <v>451</v>
      </c>
      <c r="C21" s="347">
        <v>10674974.11</v>
      </c>
      <c r="D21" s="347">
        <v>6860590.35</v>
      </c>
      <c r="E21" s="347">
        <v>-3814383.76</v>
      </c>
      <c r="F21" s="118"/>
    </row>
    <row r="22" spans="1:6" ht="11.25">
      <c r="A22" s="141"/>
      <c r="B22" s="141" t="s">
        <v>376</v>
      </c>
      <c r="C22" s="122">
        <f>SUM(C8:C21)</f>
        <v>1221955580.8099997</v>
      </c>
      <c r="D22" s="122">
        <f>SUM(D8:D21)</f>
        <v>1231585520.84</v>
      </c>
      <c r="E22" s="122">
        <f>SUM(E8:E21)</f>
        <v>9629940.030000018</v>
      </c>
      <c r="F22" s="122"/>
    </row>
    <row r="23" spans="1:6" ht="11.25">
      <c r="A23" s="134"/>
      <c r="B23" s="134"/>
      <c r="C23" s="137"/>
      <c r="D23" s="137"/>
      <c r="E23" s="137"/>
      <c r="F23" s="134"/>
    </row>
    <row r="24" spans="1:6" ht="11.25">
      <c r="A24" s="134"/>
      <c r="B24" s="134"/>
      <c r="C24" s="137"/>
      <c r="D24" s="137"/>
      <c r="E24" s="137"/>
      <c r="F24" s="134"/>
    </row>
    <row r="25" spans="1:6" ht="11.25" customHeight="1">
      <c r="A25" s="10" t="s">
        <v>66</v>
      </c>
      <c r="B25" s="134"/>
      <c r="C25" s="41"/>
      <c r="D25" s="41"/>
      <c r="E25" s="41"/>
      <c r="F25" s="42" t="s">
        <v>61</v>
      </c>
    </row>
    <row r="26" spans="1:3" ht="12.75" customHeight="1">
      <c r="A26" s="35"/>
      <c r="B26" s="35"/>
      <c r="C26" s="19"/>
    </row>
    <row r="27" spans="1:6" ht="15" customHeight="1">
      <c r="A27" s="14" t="s">
        <v>45</v>
      </c>
      <c r="B27" s="15" t="s">
        <v>46</v>
      </c>
      <c r="C27" s="46" t="s">
        <v>62</v>
      </c>
      <c r="D27" s="46" t="s">
        <v>63</v>
      </c>
      <c r="E27" s="46" t="s">
        <v>64</v>
      </c>
      <c r="F27" s="47" t="s">
        <v>65</v>
      </c>
    </row>
    <row r="28" spans="1:6" ht="11.25">
      <c r="A28" s="135">
        <v>124115111</v>
      </c>
      <c r="B28" s="354" t="s">
        <v>454</v>
      </c>
      <c r="C28" s="353">
        <v>11125547.5</v>
      </c>
      <c r="D28" s="353">
        <v>11528335.86</v>
      </c>
      <c r="E28" s="353">
        <v>402788.36</v>
      </c>
      <c r="F28" s="121"/>
    </row>
    <row r="29" spans="1:6" ht="11.25">
      <c r="A29" s="135">
        <v>124125121</v>
      </c>
      <c r="B29" s="354" t="s">
        <v>455</v>
      </c>
      <c r="C29" s="353">
        <v>306677.59</v>
      </c>
      <c r="D29" s="353">
        <v>422213.59</v>
      </c>
      <c r="E29" s="353">
        <v>115536</v>
      </c>
      <c r="F29" s="121"/>
    </row>
    <row r="30" spans="1:6" ht="11.25">
      <c r="A30" s="135">
        <v>124135151</v>
      </c>
      <c r="B30" s="354" t="s">
        <v>456</v>
      </c>
      <c r="C30" s="353">
        <v>20051877.43</v>
      </c>
      <c r="D30" s="353">
        <v>21735416.77</v>
      </c>
      <c r="E30" s="353">
        <v>1683539.34</v>
      </c>
      <c r="F30" s="121"/>
    </row>
    <row r="31" spans="1:6" ht="11.25">
      <c r="A31" s="135">
        <v>124135152</v>
      </c>
      <c r="B31" s="354" t="s">
        <v>457</v>
      </c>
      <c r="C31" s="353">
        <v>84489.43</v>
      </c>
      <c r="D31" s="353">
        <v>93484.95</v>
      </c>
      <c r="E31" s="353">
        <v>8995.52</v>
      </c>
      <c r="F31" s="121"/>
    </row>
    <row r="32" spans="1:6" ht="11.25">
      <c r="A32" s="135">
        <v>124195191</v>
      </c>
      <c r="B32" s="354" t="s">
        <v>458</v>
      </c>
      <c r="C32" s="353">
        <v>3502591.47</v>
      </c>
      <c r="D32" s="353">
        <v>3615667.16</v>
      </c>
      <c r="E32" s="353">
        <v>113075.69</v>
      </c>
      <c r="F32" s="121"/>
    </row>
    <row r="33" spans="1:6" ht="11.25">
      <c r="A33" s="135">
        <v>124215211</v>
      </c>
      <c r="B33" s="354" t="s">
        <v>459</v>
      </c>
      <c r="C33" s="353">
        <v>774042.04</v>
      </c>
      <c r="D33" s="353">
        <v>852623.04</v>
      </c>
      <c r="E33" s="353">
        <v>78581</v>
      </c>
      <c r="F33" s="121"/>
    </row>
    <row r="34" spans="1:6" ht="11.25">
      <c r="A34" s="135">
        <v>124225221</v>
      </c>
      <c r="B34" s="354" t="s">
        <v>460</v>
      </c>
      <c r="C34" s="353">
        <v>138997.2</v>
      </c>
      <c r="D34" s="353">
        <v>333254.38</v>
      </c>
      <c r="E34" s="353">
        <v>194257.18</v>
      </c>
      <c r="F34" s="121"/>
    </row>
    <row r="35" spans="1:6" ht="11.25">
      <c r="A35" s="135">
        <v>124235231</v>
      </c>
      <c r="B35" s="354" t="s">
        <v>461</v>
      </c>
      <c r="C35" s="353">
        <v>1400764.77</v>
      </c>
      <c r="D35" s="353">
        <v>1437821.89</v>
      </c>
      <c r="E35" s="353">
        <v>37057.12</v>
      </c>
      <c r="F35" s="121"/>
    </row>
    <row r="36" spans="1:6" ht="11.25">
      <c r="A36" s="135">
        <v>124295291</v>
      </c>
      <c r="B36" s="354" t="s">
        <v>462</v>
      </c>
      <c r="C36" s="353">
        <v>4273551.82</v>
      </c>
      <c r="D36" s="353">
        <v>4282961.74</v>
      </c>
      <c r="E36" s="353">
        <v>9409.92</v>
      </c>
      <c r="F36" s="121"/>
    </row>
    <row r="37" spans="1:6" ht="11.25">
      <c r="A37" s="135">
        <v>124315311</v>
      </c>
      <c r="B37" s="354" t="s">
        <v>463</v>
      </c>
      <c r="C37" s="353">
        <v>557319.53</v>
      </c>
      <c r="D37" s="353">
        <v>557319.53</v>
      </c>
      <c r="E37" s="353">
        <v>0</v>
      </c>
      <c r="F37" s="121"/>
    </row>
    <row r="38" spans="1:6" ht="11.25">
      <c r="A38" s="135">
        <v>124325321</v>
      </c>
      <c r="B38" s="354" t="s">
        <v>464</v>
      </c>
      <c r="C38" s="353">
        <v>1390512.29</v>
      </c>
      <c r="D38" s="353">
        <v>1390512.29</v>
      </c>
      <c r="E38" s="353">
        <v>0</v>
      </c>
      <c r="F38" s="121"/>
    </row>
    <row r="39" spans="1:6" ht="11.25">
      <c r="A39" s="135">
        <v>124415411</v>
      </c>
      <c r="B39" s="354" t="s">
        <v>465</v>
      </c>
      <c r="C39" s="353">
        <v>75571488.64</v>
      </c>
      <c r="D39" s="353">
        <v>80367678.64</v>
      </c>
      <c r="E39" s="353">
        <v>4796190</v>
      </c>
      <c r="F39" s="121"/>
    </row>
    <row r="40" spans="1:6" ht="11.25">
      <c r="A40" s="135">
        <v>124425421</v>
      </c>
      <c r="B40" s="354" t="s">
        <v>466</v>
      </c>
      <c r="C40" s="353">
        <v>1602040</v>
      </c>
      <c r="D40" s="353">
        <v>1602040</v>
      </c>
      <c r="E40" s="353">
        <v>0</v>
      </c>
      <c r="F40" s="121"/>
    </row>
    <row r="41" spans="1:6" ht="11.25">
      <c r="A41" s="135">
        <v>124495491</v>
      </c>
      <c r="B41" s="354" t="s">
        <v>467</v>
      </c>
      <c r="C41" s="353">
        <v>6030921.34</v>
      </c>
      <c r="D41" s="353">
        <v>6705021.34</v>
      </c>
      <c r="E41" s="353">
        <v>674100</v>
      </c>
      <c r="F41" s="121"/>
    </row>
    <row r="42" spans="1:6" ht="11.25">
      <c r="A42" s="135">
        <v>124505511</v>
      </c>
      <c r="B42" s="354" t="s">
        <v>468</v>
      </c>
      <c r="C42" s="353">
        <v>22491506.47</v>
      </c>
      <c r="D42" s="353">
        <v>22491506.47</v>
      </c>
      <c r="E42" s="353">
        <v>0</v>
      </c>
      <c r="F42" s="121"/>
    </row>
    <row r="43" spans="1:6" ht="11.25">
      <c r="A43" s="135">
        <v>124615611</v>
      </c>
      <c r="B43" s="354" t="s">
        <v>469</v>
      </c>
      <c r="C43" s="353">
        <v>402657</v>
      </c>
      <c r="D43" s="353">
        <v>402657</v>
      </c>
      <c r="E43" s="353">
        <v>0</v>
      </c>
      <c r="F43" s="121"/>
    </row>
    <row r="44" spans="1:6" ht="11.25">
      <c r="A44" s="135">
        <v>124625621</v>
      </c>
      <c r="B44" s="354" t="s">
        <v>470</v>
      </c>
      <c r="C44" s="353">
        <v>11649831.46</v>
      </c>
      <c r="D44" s="353">
        <v>11668391.46</v>
      </c>
      <c r="E44" s="353">
        <v>18560</v>
      </c>
      <c r="F44" s="121"/>
    </row>
    <row r="45" spans="1:6" ht="11.25">
      <c r="A45" s="135">
        <v>124635631</v>
      </c>
      <c r="B45" s="354" t="s">
        <v>471</v>
      </c>
      <c r="C45" s="353">
        <v>15480917.75</v>
      </c>
      <c r="D45" s="353">
        <v>15480917.75</v>
      </c>
      <c r="E45" s="353">
        <v>0</v>
      </c>
      <c r="F45" s="121"/>
    </row>
    <row r="46" spans="1:6" ht="11.25">
      <c r="A46" s="135">
        <v>124645641</v>
      </c>
      <c r="B46" s="354" t="s">
        <v>472</v>
      </c>
      <c r="C46" s="353">
        <v>603400.58</v>
      </c>
      <c r="D46" s="353">
        <v>638400.6</v>
      </c>
      <c r="E46" s="353">
        <v>35000.02</v>
      </c>
      <c r="F46" s="121"/>
    </row>
    <row r="47" spans="1:6" ht="11.25">
      <c r="A47" s="135">
        <v>124655651</v>
      </c>
      <c r="B47" s="354" t="s">
        <v>473</v>
      </c>
      <c r="C47" s="353">
        <v>20893891.58</v>
      </c>
      <c r="D47" s="353">
        <v>22026954.48</v>
      </c>
      <c r="E47" s="353">
        <v>1133062.9</v>
      </c>
      <c r="F47" s="121"/>
    </row>
    <row r="48" spans="1:6" ht="11.25">
      <c r="A48" s="135">
        <v>124665661</v>
      </c>
      <c r="B48" s="354" t="s">
        <v>474</v>
      </c>
      <c r="C48" s="353">
        <v>2737519.74</v>
      </c>
      <c r="D48" s="353">
        <v>2814637.53</v>
      </c>
      <c r="E48" s="353">
        <v>77117.79</v>
      </c>
      <c r="F48" s="121"/>
    </row>
    <row r="49" spans="1:6" ht="11.25">
      <c r="A49" s="135">
        <v>124665662</v>
      </c>
      <c r="B49" s="354" t="s">
        <v>475</v>
      </c>
      <c r="C49" s="353">
        <v>6035</v>
      </c>
      <c r="D49" s="353">
        <v>6035</v>
      </c>
      <c r="E49" s="353">
        <v>0</v>
      </c>
      <c r="F49" s="121"/>
    </row>
    <row r="50" spans="1:6" ht="11.25">
      <c r="A50" s="135">
        <v>124665663</v>
      </c>
      <c r="B50" s="354" t="s">
        <v>476</v>
      </c>
      <c r="C50" s="353">
        <v>77452.08</v>
      </c>
      <c r="D50" s="353">
        <v>130462.08</v>
      </c>
      <c r="E50" s="353">
        <v>53010</v>
      </c>
      <c r="F50" s="121"/>
    </row>
    <row r="51" spans="1:6" ht="11.25">
      <c r="A51" s="135">
        <v>124675671</v>
      </c>
      <c r="B51" s="354" t="s">
        <v>477</v>
      </c>
      <c r="C51" s="353">
        <v>5122597</v>
      </c>
      <c r="D51" s="353">
        <v>5243101.49</v>
      </c>
      <c r="E51" s="353">
        <v>120504.49</v>
      </c>
      <c r="F51" s="121"/>
    </row>
    <row r="52" spans="1:6" ht="11.25">
      <c r="A52" s="135">
        <v>124695691</v>
      </c>
      <c r="B52" s="354" t="s">
        <v>478</v>
      </c>
      <c r="C52" s="353">
        <v>22609990.28</v>
      </c>
      <c r="D52" s="353">
        <v>22862504.99</v>
      </c>
      <c r="E52" s="353">
        <v>252514.71</v>
      </c>
      <c r="F52" s="121"/>
    </row>
    <row r="53" spans="1:6" ht="11.25">
      <c r="A53" s="135">
        <v>124715133</v>
      </c>
      <c r="B53" s="354" t="s">
        <v>479</v>
      </c>
      <c r="C53" s="353">
        <v>1006304</v>
      </c>
      <c r="D53" s="353">
        <v>1006304</v>
      </c>
      <c r="E53" s="353">
        <v>0</v>
      </c>
      <c r="F53" s="121"/>
    </row>
    <row r="54" spans="1:6" ht="11.25">
      <c r="A54" s="135">
        <v>124725141</v>
      </c>
      <c r="B54" s="354" t="s">
        <v>480</v>
      </c>
      <c r="C54" s="353">
        <v>3712</v>
      </c>
      <c r="D54" s="353">
        <v>3712</v>
      </c>
      <c r="E54" s="353">
        <v>0</v>
      </c>
      <c r="F54" s="121"/>
    </row>
    <row r="55" spans="1:6" ht="11.25">
      <c r="A55" s="135">
        <v>124875771</v>
      </c>
      <c r="B55" s="354" t="s">
        <v>481</v>
      </c>
      <c r="C55" s="353">
        <v>250000</v>
      </c>
      <c r="D55" s="353">
        <v>250000</v>
      </c>
      <c r="E55" s="353">
        <v>0</v>
      </c>
      <c r="F55" s="121"/>
    </row>
    <row r="56" spans="1:6" ht="11.25">
      <c r="A56" s="135">
        <v>124885781</v>
      </c>
      <c r="B56" s="354" t="s">
        <v>482</v>
      </c>
      <c r="C56" s="353">
        <v>27000</v>
      </c>
      <c r="D56" s="353">
        <v>27000</v>
      </c>
      <c r="E56" s="353">
        <v>0</v>
      </c>
      <c r="F56" s="121"/>
    </row>
    <row r="57" spans="1:6" ht="11.25">
      <c r="A57" s="135">
        <v>124895791</v>
      </c>
      <c r="B57" s="354" t="s">
        <v>483</v>
      </c>
      <c r="C57" s="353">
        <v>342002</v>
      </c>
      <c r="D57" s="353">
        <v>342002</v>
      </c>
      <c r="E57" s="353">
        <v>0</v>
      </c>
      <c r="F57" s="121"/>
    </row>
    <row r="58" spans="1:6" ht="11.25">
      <c r="A58" s="135"/>
      <c r="B58" s="121"/>
      <c r="C58" s="119"/>
      <c r="D58" s="119"/>
      <c r="E58" s="119"/>
      <c r="F58" s="121"/>
    </row>
    <row r="59" spans="1:6" ht="11.25">
      <c r="A59" s="141"/>
      <c r="B59" s="141" t="s">
        <v>191</v>
      </c>
      <c r="C59" s="122">
        <f>SUM(C28:C58)</f>
        <v>230515637.99000007</v>
      </c>
      <c r="D59" s="122">
        <f>SUM(D28:D58)</f>
        <v>240318938.03000003</v>
      </c>
      <c r="E59" s="122">
        <f>SUM(E28:E57)</f>
        <v>9803300.040000001</v>
      </c>
      <c r="F59" s="122"/>
    </row>
    <row r="60" spans="1:6" s="17" customFormat="1" ht="11.25">
      <c r="A60" s="133"/>
      <c r="B60" s="133"/>
      <c r="C60" s="21"/>
      <c r="D60" s="21"/>
      <c r="E60" s="21"/>
      <c r="F60" s="21"/>
    </row>
    <row r="61" spans="1:6" s="17" customFormat="1" ht="11.25">
      <c r="A61" s="133"/>
      <c r="B61" s="133"/>
      <c r="C61" s="21"/>
      <c r="D61" s="21"/>
      <c r="E61" s="21"/>
      <c r="F61" s="21"/>
    </row>
    <row r="62" spans="1:7" s="17" customFormat="1" ht="11.25" customHeight="1">
      <c r="A62" s="10" t="s">
        <v>358</v>
      </c>
      <c r="B62" s="10"/>
      <c r="C62" s="41"/>
      <c r="D62" s="41"/>
      <c r="E62" s="41"/>
      <c r="G62" s="42" t="s">
        <v>61</v>
      </c>
    </row>
    <row r="63" spans="1:6" s="17" customFormat="1" ht="11.25">
      <c r="A63" s="35"/>
      <c r="B63" s="35"/>
      <c r="C63" s="19"/>
      <c r="D63" s="9"/>
      <c r="E63" s="9"/>
      <c r="F63" s="243"/>
    </row>
    <row r="64" spans="1:8" s="17" customFormat="1" ht="27.75" customHeight="1">
      <c r="A64" s="14" t="s">
        <v>45</v>
      </c>
      <c r="B64" s="15" t="s">
        <v>46</v>
      </c>
      <c r="C64" s="46" t="s">
        <v>62</v>
      </c>
      <c r="D64" s="46" t="s">
        <v>63</v>
      </c>
      <c r="E64" s="46" t="s">
        <v>64</v>
      </c>
      <c r="F64" s="47" t="s">
        <v>65</v>
      </c>
      <c r="G64" s="47" t="s">
        <v>359</v>
      </c>
      <c r="H64" s="47" t="s">
        <v>360</v>
      </c>
    </row>
    <row r="65" spans="1:8" s="17" customFormat="1" ht="11.25">
      <c r="A65" s="135"/>
      <c r="B65" s="121"/>
      <c r="C65" s="118"/>
      <c r="D65" s="119"/>
      <c r="E65" s="119"/>
      <c r="F65" s="121"/>
      <c r="G65" s="121"/>
      <c r="H65" s="121"/>
    </row>
    <row r="66" spans="1:8" s="17" customFormat="1" ht="11.25">
      <c r="A66" s="135"/>
      <c r="B66" s="121"/>
      <c r="C66" s="118"/>
      <c r="D66" s="119"/>
      <c r="E66" s="119"/>
      <c r="F66" s="121"/>
      <c r="G66" s="121"/>
      <c r="H66" s="121"/>
    </row>
    <row r="67" spans="1:8" s="17" customFormat="1" ht="11.25">
      <c r="A67" s="135"/>
      <c r="B67" s="121"/>
      <c r="C67" s="118"/>
      <c r="D67" s="119"/>
      <c r="E67" s="119"/>
      <c r="F67" s="121"/>
      <c r="G67" s="121"/>
      <c r="H67" s="121"/>
    </row>
    <row r="68" spans="1:8" s="17" customFormat="1" ht="11.25">
      <c r="A68" s="135"/>
      <c r="B68" s="121"/>
      <c r="C68" s="118"/>
      <c r="D68" s="119"/>
      <c r="E68" s="119"/>
      <c r="F68" s="121"/>
      <c r="G68" s="121"/>
      <c r="H68" s="121"/>
    </row>
    <row r="69" spans="1:8" s="17" customFormat="1" ht="11.25">
      <c r="A69" s="141"/>
      <c r="B69" s="141" t="s">
        <v>361</v>
      </c>
      <c r="C69" s="122">
        <f>SUM(C65:C68)</f>
        <v>0</v>
      </c>
      <c r="D69" s="122">
        <f>SUM(D65:D68)</f>
        <v>0</v>
      </c>
      <c r="E69" s="122">
        <f>SUM(E65:E68)</f>
        <v>0</v>
      </c>
      <c r="F69" s="122"/>
      <c r="G69" s="122"/>
      <c r="H69" s="122"/>
    </row>
    <row r="70" spans="1:6" s="17" customFormat="1" ht="11.25" customHeight="1">
      <c r="A70" s="48"/>
      <c r="B70" s="48"/>
      <c r="C70" s="343"/>
      <c r="D70" s="343"/>
      <c r="E70" s="343"/>
      <c r="F70" s="21"/>
    </row>
    <row r="72" spans="1:7" ht="11.25" customHeight="1">
      <c r="A72" s="10" t="s">
        <v>362</v>
      </c>
      <c r="B72" s="10"/>
      <c r="C72" s="41"/>
      <c r="D72" s="41"/>
      <c r="E72" s="41"/>
      <c r="G72" s="42" t="s">
        <v>61</v>
      </c>
    </row>
    <row r="73" spans="1:8" ht="11.25" customHeight="1">
      <c r="A73" s="35"/>
      <c r="B73" s="35"/>
      <c r="C73" s="19"/>
      <c r="H73" s="9"/>
    </row>
    <row r="74" spans="1:8" ht="11.25" customHeight="1">
      <c r="A74" s="14" t="s">
        <v>45</v>
      </c>
      <c r="B74" s="15" t="s">
        <v>46</v>
      </c>
      <c r="C74" s="46" t="s">
        <v>62</v>
      </c>
      <c r="D74" s="46" t="s">
        <v>63</v>
      </c>
      <c r="E74" s="46" t="s">
        <v>64</v>
      </c>
      <c r="F74" s="47" t="s">
        <v>65</v>
      </c>
      <c r="G74" s="47" t="s">
        <v>359</v>
      </c>
      <c r="H74" s="47" t="s">
        <v>360</v>
      </c>
    </row>
    <row r="75" spans="1:8" ht="11.25" customHeight="1">
      <c r="A75" s="135"/>
      <c r="B75" s="121"/>
      <c r="C75" s="118"/>
      <c r="D75" s="119"/>
      <c r="E75" s="119"/>
      <c r="F75" s="121"/>
      <c r="G75" s="121"/>
      <c r="H75" s="121"/>
    </row>
    <row r="76" spans="1:8" ht="11.25" customHeight="1">
      <c r="A76" s="135"/>
      <c r="B76" s="121"/>
      <c r="C76" s="118"/>
      <c r="D76" s="119"/>
      <c r="E76" s="119"/>
      <c r="F76" s="121"/>
      <c r="G76" s="121"/>
      <c r="H76" s="121"/>
    </row>
    <row r="77" spans="1:8" ht="11.25" customHeight="1">
      <c r="A77" s="135"/>
      <c r="B77" s="121"/>
      <c r="C77" s="118"/>
      <c r="D77" s="119"/>
      <c r="E77" s="119"/>
      <c r="F77" s="121"/>
      <c r="G77" s="121"/>
      <c r="H77" s="121"/>
    </row>
    <row r="78" spans="1:8" ht="11.25" customHeight="1">
      <c r="A78" s="135"/>
      <c r="B78" s="121"/>
      <c r="C78" s="118"/>
      <c r="D78" s="119"/>
      <c r="E78" s="119"/>
      <c r="F78" s="121"/>
      <c r="G78" s="121"/>
      <c r="H78" s="121"/>
    </row>
    <row r="79" spans="1:8" ht="11.25" customHeight="1">
      <c r="A79" s="141"/>
      <c r="B79" s="141" t="s">
        <v>363</v>
      </c>
      <c r="C79" s="122">
        <f>SUM(C75:C78)</f>
        <v>0</v>
      </c>
      <c r="D79" s="122">
        <f>SUM(D75:D78)</f>
        <v>0</v>
      </c>
      <c r="E79" s="122">
        <f>SUM(E75:E78)</f>
        <v>0</v>
      </c>
      <c r="F79" s="122"/>
      <c r="G79" s="122"/>
      <c r="H79" s="122"/>
    </row>
    <row r="80" ht="11.25" customHeight="1"/>
    <row r="81" ht="11.25" customHeight="1"/>
    <row r="82" spans="1:7" ht="11.25" customHeight="1">
      <c r="A82" s="10" t="s">
        <v>364</v>
      </c>
      <c r="B82" s="10"/>
      <c r="C82" s="41"/>
      <c r="D82" s="41"/>
      <c r="E82" s="41"/>
      <c r="G82" s="42" t="s">
        <v>61</v>
      </c>
    </row>
    <row r="83" spans="1:3" ht="11.25" customHeight="1">
      <c r="A83" s="35"/>
      <c r="B83" s="35"/>
      <c r="C83" s="19"/>
    </row>
    <row r="84" spans="1:8" ht="11.25" customHeight="1">
      <c r="A84" s="14" t="s">
        <v>45</v>
      </c>
      <c r="B84" s="15" t="s">
        <v>46</v>
      </c>
      <c r="C84" s="46" t="s">
        <v>62</v>
      </c>
      <c r="D84" s="46" t="s">
        <v>63</v>
      </c>
      <c r="E84" s="46" t="s">
        <v>64</v>
      </c>
      <c r="F84" s="47" t="s">
        <v>65</v>
      </c>
      <c r="G84" s="47" t="s">
        <v>359</v>
      </c>
      <c r="H84" s="47" t="s">
        <v>360</v>
      </c>
    </row>
    <row r="85" spans="1:8" ht="11.25" customHeight="1">
      <c r="A85" s="135"/>
      <c r="B85" s="121"/>
      <c r="C85" s="118"/>
      <c r="D85" s="119"/>
      <c r="E85" s="119"/>
      <c r="F85" s="121"/>
      <c r="G85" s="121"/>
      <c r="H85" s="121"/>
    </row>
    <row r="86" spans="1:8" ht="11.25" customHeight="1">
      <c r="A86" s="135"/>
      <c r="B86" s="121"/>
      <c r="C86" s="118"/>
      <c r="D86" s="119"/>
      <c r="E86" s="119"/>
      <c r="F86" s="121"/>
      <c r="G86" s="121"/>
      <c r="H86" s="121"/>
    </row>
    <row r="87" spans="1:8" ht="11.25" customHeight="1">
      <c r="A87" s="135"/>
      <c r="B87" s="121"/>
      <c r="C87" s="118"/>
      <c r="D87" s="119"/>
      <c r="E87" s="119"/>
      <c r="F87" s="121"/>
      <c r="G87" s="121"/>
      <c r="H87" s="121"/>
    </row>
    <row r="88" spans="1:8" ht="11.25" customHeight="1">
      <c r="A88" s="135"/>
      <c r="B88" s="121"/>
      <c r="C88" s="118"/>
      <c r="D88" s="119"/>
      <c r="E88" s="119"/>
      <c r="F88" s="121"/>
      <c r="G88" s="121"/>
      <c r="H88" s="121"/>
    </row>
    <row r="89" spans="1:8" ht="11.25" customHeight="1">
      <c r="A89" s="141"/>
      <c r="B89" s="141" t="s">
        <v>365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22"/>
      <c r="G89" s="122"/>
      <c r="H89" s="122"/>
    </row>
    <row r="90" ht="11.25" customHeight="1"/>
    <row r="91" ht="11.25" customHeight="1"/>
    <row r="92" spans="1:7" ht="11.25" customHeight="1">
      <c r="A92" s="10" t="s">
        <v>366</v>
      </c>
      <c r="B92" s="10"/>
      <c r="C92" s="41"/>
      <c r="D92" s="41"/>
      <c r="E92" s="41"/>
      <c r="G92" s="42" t="s">
        <v>61</v>
      </c>
    </row>
    <row r="93" spans="1:3" ht="11.25" customHeight="1">
      <c r="A93" s="35"/>
      <c r="B93" s="35"/>
      <c r="C93" s="19"/>
    </row>
    <row r="94" spans="1:8" ht="11.25" customHeight="1">
      <c r="A94" s="14" t="s">
        <v>45</v>
      </c>
      <c r="B94" s="15" t="s">
        <v>46</v>
      </c>
      <c r="C94" s="46" t="s">
        <v>62</v>
      </c>
      <c r="D94" s="46" t="s">
        <v>63</v>
      </c>
      <c r="E94" s="46" t="s">
        <v>64</v>
      </c>
      <c r="F94" s="47" t="s">
        <v>65</v>
      </c>
      <c r="G94" s="47" t="s">
        <v>359</v>
      </c>
      <c r="H94" s="47" t="s">
        <v>360</v>
      </c>
    </row>
    <row r="95" spans="1:8" ht="11.25" customHeight="1">
      <c r="A95" s="135">
        <v>126105831</v>
      </c>
      <c r="B95" s="354" t="s">
        <v>484</v>
      </c>
      <c r="C95" s="347">
        <v>-4195353.39</v>
      </c>
      <c r="D95" s="353">
        <v>-4195353.39</v>
      </c>
      <c r="E95" s="353">
        <v>0</v>
      </c>
      <c r="F95" s="121"/>
      <c r="G95" s="121"/>
      <c r="H95" s="121"/>
    </row>
    <row r="96" spans="1:8" ht="11.25" customHeight="1">
      <c r="A96" s="135">
        <v>126205891</v>
      </c>
      <c r="B96" s="354" t="s">
        <v>485</v>
      </c>
      <c r="C96" s="347">
        <v>-9096553.41</v>
      </c>
      <c r="D96" s="353">
        <v>-9096553.41</v>
      </c>
      <c r="E96" s="353">
        <v>0</v>
      </c>
      <c r="F96" s="121"/>
      <c r="G96" s="121"/>
      <c r="H96" s="121"/>
    </row>
    <row r="97" spans="1:8" ht="11.25" customHeight="1">
      <c r="A97" s="135">
        <v>126305111</v>
      </c>
      <c r="B97" s="354" t="s">
        <v>454</v>
      </c>
      <c r="C97" s="347">
        <v>-1410560.89</v>
      </c>
      <c r="D97" s="353">
        <v>-1410560.89</v>
      </c>
      <c r="E97" s="353">
        <v>0</v>
      </c>
      <c r="F97" s="121"/>
      <c r="G97" s="121"/>
      <c r="H97" s="121"/>
    </row>
    <row r="98" spans="1:8" ht="11.25" customHeight="1">
      <c r="A98" s="135">
        <v>126305121</v>
      </c>
      <c r="B98" s="354" t="s">
        <v>455</v>
      </c>
      <c r="C98" s="347">
        <v>-88878.17</v>
      </c>
      <c r="D98" s="353">
        <v>-88878.17</v>
      </c>
      <c r="E98" s="353">
        <v>0</v>
      </c>
      <c r="F98" s="121"/>
      <c r="G98" s="121"/>
      <c r="H98" s="121"/>
    </row>
    <row r="99" spans="1:8" ht="11.25" customHeight="1">
      <c r="A99" s="135">
        <v>126305151</v>
      </c>
      <c r="B99" s="354" t="s">
        <v>456</v>
      </c>
      <c r="C99" s="347">
        <v>-5574560.5</v>
      </c>
      <c r="D99" s="353">
        <v>-5574560.5</v>
      </c>
      <c r="E99" s="353">
        <v>0</v>
      </c>
      <c r="F99" s="121"/>
      <c r="G99" s="121"/>
      <c r="H99" s="121"/>
    </row>
    <row r="100" spans="1:8" ht="11.25" customHeight="1">
      <c r="A100" s="135">
        <v>126305152</v>
      </c>
      <c r="B100" s="354" t="s">
        <v>457</v>
      </c>
      <c r="C100" s="347">
        <v>-24951.1</v>
      </c>
      <c r="D100" s="353">
        <v>-24951.1</v>
      </c>
      <c r="E100" s="353">
        <v>0</v>
      </c>
      <c r="F100" s="121"/>
      <c r="G100" s="121"/>
      <c r="H100" s="121"/>
    </row>
    <row r="101" spans="1:8" ht="11.25" customHeight="1">
      <c r="A101" s="135">
        <v>126305191</v>
      </c>
      <c r="B101" s="354" t="s">
        <v>458</v>
      </c>
      <c r="C101" s="347">
        <v>-1084141.17</v>
      </c>
      <c r="D101" s="353">
        <v>-1084141.17</v>
      </c>
      <c r="E101" s="353">
        <v>0</v>
      </c>
      <c r="F101" s="121"/>
      <c r="G101" s="121"/>
      <c r="H101" s="121"/>
    </row>
    <row r="102" spans="1:8" ht="11.25" customHeight="1">
      <c r="A102" s="135">
        <v>126305211</v>
      </c>
      <c r="B102" s="354" t="s">
        <v>459</v>
      </c>
      <c r="C102" s="347">
        <v>-266439.76</v>
      </c>
      <c r="D102" s="353">
        <v>-266439.76</v>
      </c>
      <c r="E102" s="353">
        <v>0</v>
      </c>
      <c r="F102" s="121"/>
      <c r="G102" s="121"/>
      <c r="H102" s="121"/>
    </row>
    <row r="103" spans="1:8" ht="11.25" customHeight="1">
      <c r="A103" s="135">
        <v>126305221</v>
      </c>
      <c r="B103" s="354" t="s">
        <v>460</v>
      </c>
      <c r="C103" s="347">
        <v>-7795.2</v>
      </c>
      <c r="D103" s="353">
        <v>-7795.2</v>
      </c>
      <c r="E103" s="353">
        <v>0</v>
      </c>
      <c r="F103" s="121"/>
      <c r="G103" s="121"/>
      <c r="H103" s="121"/>
    </row>
    <row r="104" spans="1:8" ht="11.25" customHeight="1">
      <c r="A104" s="135">
        <v>126305231</v>
      </c>
      <c r="B104" s="354" t="s">
        <v>461</v>
      </c>
      <c r="C104" s="347">
        <v>-331703.61</v>
      </c>
      <c r="D104" s="353">
        <v>-331703.61</v>
      </c>
      <c r="E104" s="353">
        <v>0</v>
      </c>
      <c r="F104" s="121"/>
      <c r="G104" s="121"/>
      <c r="H104" s="121"/>
    </row>
    <row r="105" spans="1:8" ht="11.25" customHeight="1">
      <c r="A105" s="135">
        <v>126305291</v>
      </c>
      <c r="B105" s="354" t="s">
        <v>462</v>
      </c>
      <c r="C105" s="347">
        <v>-1023286.38</v>
      </c>
      <c r="D105" s="353">
        <v>-1023286.38</v>
      </c>
      <c r="E105" s="353">
        <v>0</v>
      </c>
      <c r="F105" s="121"/>
      <c r="G105" s="121"/>
      <c r="H105" s="121"/>
    </row>
    <row r="106" spans="1:8" ht="11.25" customHeight="1">
      <c r="A106" s="135">
        <v>126305311</v>
      </c>
      <c r="B106" s="354" t="s">
        <v>463</v>
      </c>
      <c r="C106" s="347">
        <v>-293222.44</v>
      </c>
      <c r="D106" s="353">
        <v>-293222.44</v>
      </c>
      <c r="E106" s="353">
        <v>0</v>
      </c>
      <c r="F106" s="121"/>
      <c r="G106" s="121"/>
      <c r="H106" s="121"/>
    </row>
    <row r="107" spans="1:8" ht="11.25" customHeight="1">
      <c r="A107" s="135">
        <v>126305321</v>
      </c>
      <c r="B107" s="354" t="s">
        <v>464</v>
      </c>
      <c r="C107" s="347">
        <v>-25327.95</v>
      </c>
      <c r="D107" s="353">
        <v>-25327.95</v>
      </c>
      <c r="E107" s="353">
        <v>0</v>
      </c>
      <c r="F107" s="121"/>
      <c r="G107" s="121"/>
      <c r="H107" s="121"/>
    </row>
    <row r="108" spans="1:8" ht="11.25" customHeight="1">
      <c r="A108" s="135">
        <v>126305411</v>
      </c>
      <c r="B108" s="354" t="s">
        <v>465</v>
      </c>
      <c r="C108" s="347">
        <v>-20616300.6</v>
      </c>
      <c r="D108" s="353">
        <v>-20616300.6</v>
      </c>
      <c r="E108" s="353">
        <v>0</v>
      </c>
      <c r="F108" s="121"/>
      <c r="G108" s="121"/>
      <c r="H108" s="121"/>
    </row>
    <row r="109" spans="1:8" ht="11.25" customHeight="1">
      <c r="A109" s="135">
        <v>126305421</v>
      </c>
      <c r="B109" s="354" t="s">
        <v>466</v>
      </c>
      <c r="C109" s="347">
        <v>-509142.49</v>
      </c>
      <c r="D109" s="353">
        <v>-509142.49</v>
      </c>
      <c r="E109" s="353">
        <v>0</v>
      </c>
      <c r="F109" s="121"/>
      <c r="G109" s="121"/>
      <c r="H109" s="121"/>
    </row>
    <row r="110" spans="1:8" ht="11.25" customHeight="1">
      <c r="A110" s="135">
        <v>126305491</v>
      </c>
      <c r="B110" s="354" t="s">
        <v>467</v>
      </c>
      <c r="C110" s="347">
        <v>-1613668.84</v>
      </c>
      <c r="D110" s="353">
        <v>-1613668.84</v>
      </c>
      <c r="E110" s="353">
        <v>0</v>
      </c>
      <c r="F110" s="121"/>
      <c r="G110" s="121"/>
      <c r="H110" s="121"/>
    </row>
    <row r="111" spans="1:8" ht="11.25" customHeight="1">
      <c r="A111" s="135">
        <v>126305511</v>
      </c>
      <c r="B111" s="354" t="s">
        <v>468</v>
      </c>
      <c r="C111" s="347">
        <v>-1377218.75</v>
      </c>
      <c r="D111" s="353">
        <v>-1377218.75</v>
      </c>
      <c r="E111" s="353">
        <v>0</v>
      </c>
      <c r="F111" s="121"/>
      <c r="G111" s="121"/>
      <c r="H111" s="121"/>
    </row>
    <row r="112" spans="1:8" ht="11.25" customHeight="1">
      <c r="A112" s="135">
        <v>126305611</v>
      </c>
      <c r="B112" s="354" t="s">
        <v>469</v>
      </c>
      <c r="C112" s="347">
        <v>-120011.17</v>
      </c>
      <c r="D112" s="353">
        <v>-120011.17</v>
      </c>
      <c r="E112" s="353">
        <v>0</v>
      </c>
      <c r="F112" s="121"/>
      <c r="G112" s="121"/>
      <c r="H112" s="121"/>
    </row>
    <row r="113" spans="1:8" ht="11.25" customHeight="1">
      <c r="A113" s="135">
        <v>126305621</v>
      </c>
      <c r="B113" s="354" t="s">
        <v>470</v>
      </c>
      <c r="C113" s="347">
        <v>-20085.81</v>
      </c>
      <c r="D113" s="353">
        <v>-20085.81</v>
      </c>
      <c r="E113" s="353">
        <v>0</v>
      </c>
      <c r="F113" s="121"/>
      <c r="G113" s="121"/>
      <c r="H113" s="121"/>
    </row>
    <row r="114" spans="1:8" ht="11.25" customHeight="1">
      <c r="A114" s="135">
        <v>126305641</v>
      </c>
      <c r="B114" s="354" t="s">
        <v>472</v>
      </c>
      <c r="C114" s="347">
        <v>-207159.87</v>
      </c>
      <c r="D114" s="353">
        <v>-207159.87</v>
      </c>
      <c r="E114" s="353">
        <v>0</v>
      </c>
      <c r="F114" s="121"/>
      <c r="G114" s="121"/>
      <c r="H114" s="121"/>
    </row>
    <row r="115" spans="1:8" ht="11.25" customHeight="1">
      <c r="A115" s="135">
        <v>126305651</v>
      </c>
      <c r="B115" s="354" t="s">
        <v>473</v>
      </c>
      <c r="C115" s="347">
        <v>-3589533.5</v>
      </c>
      <c r="D115" s="353">
        <v>-3589533.5</v>
      </c>
      <c r="E115" s="353">
        <v>0</v>
      </c>
      <c r="F115" s="121"/>
      <c r="G115" s="121"/>
      <c r="H115" s="121"/>
    </row>
    <row r="116" spans="1:8" ht="11.25" customHeight="1">
      <c r="A116" s="135">
        <v>126305661</v>
      </c>
      <c r="B116" s="354" t="s">
        <v>474</v>
      </c>
      <c r="C116" s="347">
        <v>-633071.46</v>
      </c>
      <c r="D116" s="353">
        <v>-633071.46</v>
      </c>
      <c r="E116" s="353">
        <v>0</v>
      </c>
      <c r="F116" s="121"/>
      <c r="G116" s="121"/>
      <c r="H116" s="121"/>
    </row>
    <row r="117" spans="1:8" ht="11.25" customHeight="1">
      <c r="A117" s="135">
        <v>126305662</v>
      </c>
      <c r="B117" s="354" t="s">
        <v>475</v>
      </c>
      <c r="C117" s="347">
        <v>-522.25</v>
      </c>
      <c r="D117" s="353">
        <v>-522.25</v>
      </c>
      <c r="E117" s="353">
        <v>0</v>
      </c>
      <c r="F117" s="121"/>
      <c r="G117" s="121"/>
      <c r="H117" s="121"/>
    </row>
    <row r="118" spans="1:8" ht="11.25" customHeight="1">
      <c r="A118" s="135">
        <v>126305663</v>
      </c>
      <c r="B118" s="354" t="s">
        <v>476</v>
      </c>
      <c r="C118" s="347">
        <v>-28906</v>
      </c>
      <c r="D118" s="353">
        <v>-28906</v>
      </c>
      <c r="E118" s="353">
        <v>0</v>
      </c>
      <c r="F118" s="121"/>
      <c r="G118" s="121"/>
      <c r="H118" s="121"/>
    </row>
    <row r="119" spans="1:8" ht="11.25" customHeight="1">
      <c r="A119" s="135">
        <v>126305671</v>
      </c>
      <c r="B119" s="354" t="s">
        <v>477</v>
      </c>
      <c r="C119" s="347">
        <v>-1509866.22</v>
      </c>
      <c r="D119" s="353">
        <v>-1509866.22</v>
      </c>
      <c r="E119" s="353">
        <v>0</v>
      </c>
      <c r="F119" s="121"/>
      <c r="G119" s="121"/>
      <c r="H119" s="121"/>
    </row>
    <row r="120" spans="1:8" ht="11.25" customHeight="1">
      <c r="A120" s="135">
        <v>126305691</v>
      </c>
      <c r="B120" s="354" t="s">
        <v>478</v>
      </c>
      <c r="C120" s="347">
        <v>-651902.02</v>
      </c>
      <c r="D120" s="353">
        <v>-651902.02</v>
      </c>
      <c r="E120" s="353">
        <v>0</v>
      </c>
      <c r="F120" s="121"/>
      <c r="G120" s="121"/>
      <c r="H120" s="121"/>
    </row>
    <row r="121" spans="1:8" ht="11.25" customHeight="1">
      <c r="A121" s="135">
        <v>126405771</v>
      </c>
      <c r="B121" s="354" t="s">
        <v>481</v>
      </c>
      <c r="C121" s="347">
        <v>-250000</v>
      </c>
      <c r="D121" s="353">
        <v>-250000</v>
      </c>
      <c r="E121" s="353">
        <v>0</v>
      </c>
      <c r="F121" s="121"/>
      <c r="G121" s="121"/>
      <c r="H121" s="121"/>
    </row>
    <row r="122" spans="1:8" ht="11.25" customHeight="1">
      <c r="A122" s="135">
        <v>126405781</v>
      </c>
      <c r="B122" s="354" t="s">
        <v>482</v>
      </c>
      <c r="C122" s="347">
        <v>-27000</v>
      </c>
      <c r="D122" s="353">
        <v>-27000</v>
      </c>
      <c r="E122" s="353">
        <v>0</v>
      </c>
      <c r="F122" s="121"/>
      <c r="G122" s="121"/>
      <c r="H122" s="121"/>
    </row>
    <row r="123" spans="1:8" ht="11.25" customHeight="1">
      <c r="A123" s="135"/>
      <c r="B123" s="121"/>
      <c r="C123" s="118"/>
      <c r="D123" s="119"/>
      <c r="E123" s="119"/>
      <c r="F123" s="121"/>
      <c r="G123" s="121"/>
      <c r="H123" s="121"/>
    </row>
    <row r="124" spans="1:8" ht="11.25" customHeight="1">
      <c r="A124" s="141"/>
      <c r="B124" s="141" t="s">
        <v>367</v>
      </c>
      <c r="C124" s="122">
        <f>SUM(C95:C123)</f>
        <v>-54577162.95000002</v>
      </c>
      <c r="D124" s="122">
        <f>SUM(D95:D123)</f>
        <v>-54577162.95000002</v>
      </c>
      <c r="E124" s="122">
        <f>SUM(E95:E123)</f>
        <v>0</v>
      </c>
      <c r="F124" s="122"/>
      <c r="G124" s="122"/>
      <c r="H124" s="122"/>
    </row>
    <row r="125" ht="11.25" customHeight="1"/>
    <row r="126" ht="11.25" customHeight="1"/>
    <row r="127" ht="11.25" customHeight="1"/>
    <row r="128" ht="11.25" customHeight="1"/>
    <row r="129" ht="11.25" customHeight="1"/>
  </sheetData>
  <sheetProtection/>
  <dataValidations count="8">
    <dataValidation allowBlank="1" showInputMessage="1" showErrorMessage="1" prompt="Saldo al 31 de diciembre del año anterior del ejercio que se presenta." sqref="C7 C27 C64 C74 C84 C94"/>
    <dataValidation allowBlank="1" showInputMessage="1" showErrorMessage="1" prompt="Corresponde al número de la cuenta de acuerdo al Plan de Cuentas emitido por el CONAC (DOF 23/12/2015)." sqref="A7 A27 A64 A74 A84 A94"/>
    <dataValidation allowBlank="1" showInputMessage="1" showErrorMessage="1" prompt="Indicar la tasa de aplicación." sqref="H64 H74 H84 H94"/>
    <dataValidation allowBlank="1" showInputMessage="1" showErrorMessage="1" prompt="Indicar el método de depreciación." sqref="G64 G74 G84 G94"/>
    <dataValidation allowBlank="1" showInputMessage="1" showErrorMessage="1" prompt="Corresponde al nombre o descripción de la cuenta de acuerdo al Plan de Cuentas emitido por el CONAC." sqref="B7 B27 B64 B74 B84 B94"/>
    <dataValidation allowBlank="1" showInputMessage="1" showErrorMessage="1" prompt="Diferencia entre el saldo final y el inicial presentados." sqref="E7 E27 E64 E74 E84 E94"/>
    <dataValidation allowBlank="1" showInputMessage="1" showErrorMessage="1" prompt="Criterio para la aplicación de depreciación: anual, mensual, trimestral, etc." sqref="F7 F27 F94 F74 F84 F64"/>
    <dataValidation allowBlank="1" showInputMessage="1" showErrorMessage="1" prompt="Importe final del periodo que corresponde la información financiera trimestral que se presenta." sqref="D7 D27 D64 D74 D84 D94"/>
  </dataValidation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C1" sqref="C1"/>
    </sheetView>
  </sheetViews>
  <sheetFormatPr defaultColWidth="11.421875" defaultRowHeight="15"/>
  <cols>
    <col min="1" max="1" width="20.7109375" style="243" customWidth="1"/>
    <col min="2" max="2" width="50.7109375" style="243" customWidth="1"/>
    <col min="3" max="5" width="17.7109375" style="9" customWidth="1"/>
    <col min="6" max="6" width="17.7109375" style="243" customWidth="1"/>
    <col min="7" max="16384" width="11.421875" style="243" customWidth="1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5" ht="11.25" customHeight="1">
      <c r="A2" s="3" t="s">
        <v>174</v>
      </c>
      <c r="B2" s="3"/>
      <c r="C2" s="4"/>
      <c r="D2" s="4"/>
      <c r="E2" s="4"/>
    </row>
    <row r="3" spans="1:5" ht="11.25" customHeight="1">
      <c r="A3" s="3"/>
      <c r="B3" s="3"/>
      <c r="C3" s="4"/>
      <c r="D3" s="4"/>
      <c r="E3" s="4"/>
    </row>
    <row r="4" ht="11.25" customHeight="1"/>
    <row r="5" spans="1:6" ht="11.25" customHeight="1">
      <c r="A5" s="49" t="s">
        <v>126</v>
      </c>
      <c r="B5" s="49"/>
      <c r="C5" s="50"/>
      <c r="D5" s="50"/>
      <c r="E5" s="50"/>
      <c r="F5" s="310" t="s">
        <v>67</v>
      </c>
    </row>
    <row r="6" spans="1:5" s="17" customFormat="1" ht="11.25">
      <c r="A6" s="51"/>
      <c r="B6" s="51"/>
      <c r="C6" s="50"/>
      <c r="D6" s="50"/>
      <c r="E6" s="50"/>
    </row>
    <row r="7" spans="1:6" ht="15" customHeight="1">
      <c r="A7" s="14" t="s">
        <v>45</v>
      </c>
      <c r="B7" s="15" t="s">
        <v>46</v>
      </c>
      <c r="C7" s="46" t="s">
        <v>62</v>
      </c>
      <c r="D7" s="46" t="s">
        <v>63</v>
      </c>
      <c r="E7" s="46" t="s">
        <v>64</v>
      </c>
      <c r="F7" s="47" t="s">
        <v>65</v>
      </c>
    </row>
    <row r="8" spans="1:6" ht="11.25">
      <c r="A8" s="135">
        <v>125105911</v>
      </c>
      <c r="B8" s="135" t="s">
        <v>486</v>
      </c>
      <c r="C8" s="347">
        <v>1306510.2</v>
      </c>
      <c r="D8" s="355">
        <v>2856847.98</v>
      </c>
      <c r="E8" s="146">
        <v>1550337.78</v>
      </c>
      <c r="F8" s="120"/>
    </row>
    <row r="9" spans="1:6" ht="11.25">
      <c r="A9" s="135">
        <v>125415971</v>
      </c>
      <c r="B9" s="135" t="s">
        <v>487</v>
      </c>
      <c r="C9" s="347">
        <v>1521396.7</v>
      </c>
      <c r="D9" s="355">
        <v>1521396.7</v>
      </c>
      <c r="E9" s="146">
        <v>0</v>
      </c>
      <c r="F9" s="120"/>
    </row>
    <row r="10" spans="1:6" ht="11.25">
      <c r="A10" s="144"/>
      <c r="B10" s="144"/>
      <c r="C10" s="118"/>
      <c r="D10" s="146"/>
      <c r="E10" s="146"/>
      <c r="F10" s="120"/>
    </row>
    <row r="11" spans="1:6" ht="11.25">
      <c r="A11" s="144"/>
      <c r="B11" s="144"/>
      <c r="C11" s="118"/>
      <c r="D11" s="146"/>
      <c r="E11" s="146"/>
      <c r="F11" s="120"/>
    </row>
    <row r="12" spans="1:6" ht="11.25">
      <c r="A12" s="144"/>
      <c r="B12" s="144"/>
      <c r="C12" s="118"/>
      <c r="D12" s="146"/>
      <c r="E12" s="146"/>
      <c r="F12" s="120"/>
    </row>
    <row r="13" spans="1:6" ht="11.25">
      <c r="A13" s="141"/>
      <c r="B13" s="141" t="s">
        <v>192</v>
      </c>
      <c r="C13" s="122">
        <f>SUM(C8:C12)</f>
        <v>2827906.9</v>
      </c>
      <c r="D13" s="122">
        <f>SUM(D8:D12)</f>
        <v>4378244.68</v>
      </c>
      <c r="E13" s="122">
        <f>SUM(E8:E12)</f>
        <v>1550337.78</v>
      </c>
      <c r="F13" s="141"/>
    </row>
    <row r="14" spans="1:6" ht="11.25">
      <c r="A14" s="134"/>
      <c r="B14" s="134"/>
      <c r="C14" s="137"/>
      <c r="D14" s="137"/>
      <c r="E14" s="137"/>
      <c r="F14" s="134"/>
    </row>
    <row r="15" spans="1:6" ht="11.25">
      <c r="A15" s="134"/>
      <c r="B15" s="134"/>
      <c r="C15" s="137"/>
      <c r="D15" s="137"/>
      <c r="E15" s="137"/>
      <c r="F15" s="134"/>
    </row>
    <row r="16" spans="1:6" ht="11.25" customHeight="1">
      <c r="A16" s="344" t="s">
        <v>368</v>
      </c>
      <c r="B16" s="52"/>
      <c r="C16" s="50"/>
      <c r="D16" s="50"/>
      <c r="E16" s="50"/>
      <c r="F16" s="310" t="s">
        <v>67</v>
      </c>
    </row>
    <row r="17" spans="1:5" ht="11.25">
      <c r="A17" s="241"/>
      <c r="B17" s="241"/>
      <c r="C17" s="336"/>
      <c r="D17" s="336"/>
      <c r="E17" s="336"/>
    </row>
    <row r="18" spans="1:6" ht="15" customHeight="1">
      <c r="A18" s="14" t="s">
        <v>45</v>
      </c>
      <c r="B18" s="15" t="s">
        <v>46</v>
      </c>
      <c r="C18" s="46" t="s">
        <v>62</v>
      </c>
      <c r="D18" s="46" t="s">
        <v>63</v>
      </c>
      <c r="E18" s="46" t="s">
        <v>64</v>
      </c>
      <c r="F18" s="47" t="s">
        <v>65</v>
      </c>
    </row>
    <row r="19" spans="1:6" ht="11.25" customHeight="1">
      <c r="A19" s="135">
        <v>126505911</v>
      </c>
      <c r="B19" s="135" t="s">
        <v>489</v>
      </c>
      <c r="C19" s="347">
        <v>-205635.96</v>
      </c>
      <c r="D19" s="347">
        <v>-205635.96</v>
      </c>
      <c r="E19" s="118"/>
      <c r="F19" s="120"/>
    </row>
    <row r="20" spans="1:6" ht="11.25" customHeight="1">
      <c r="A20" s="135">
        <v>126505971</v>
      </c>
      <c r="B20" s="135" t="s">
        <v>490</v>
      </c>
      <c r="C20" s="347">
        <v>-272183.2</v>
      </c>
      <c r="D20" s="347">
        <v>-272183.2</v>
      </c>
      <c r="E20" s="118"/>
      <c r="F20" s="120"/>
    </row>
    <row r="21" spans="1:6" ht="11.25">
      <c r="A21" s="135"/>
      <c r="B21" s="144"/>
      <c r="C21" s="118"/>
      <c r="D21" s="118"/>
      <c r="E21" s="118"/>
      <c r="F21" s="120"/>
    </row>
    <row r="22" spans="1:6" ht="11.25">
      <c r="A22" s="141"/>
      <c r="B22" s="141" t="s">
        <v>369</v>
      </c>
      <c r="C22" s="122">
        <f>SUM(C19:C21)</f>
        <v>-477819.16000000003</v>
      </c>
      <c r="D22" s="122">
        <f>SUM(D19:D21)</f>
        <v>-477819.16000000003</v>
      </c>
      <c r="E22" s="122">
        <f>SUM(E19:E21)</f>
        <v>0</v>
      </c>
      <c r="F22" s="141"/>
    </row>
    <row r="23" spans="1:6" ht="11.25">
      <c r="A23" s="134"/>
      <c r="B23" s="134"/>
      <c r="C23" s="137"/>
      <c r="D23" s="137"/>
      <c r="E23" s="137"/>
      <c r="F23" s="134"/>
    </row>
    <row r="24" spans="1:6" ht="11.25">
      <c r="A24" s="134"/>
      <c r="B24" s="134"/>
      <c r="C24" s="137"/>
      <c r="D24" s="137"/>
      <c r="E24" s="137"/>
      <c r="F24" s="134"/>
    </row>
    <row r="25" spans="1:6" ht="11.25" customHeight="1">
      <c r="A25" s="52" t="s">
        <v>128</v>
      </c>
      <c r="B25" s="134"/>
      <c r="C25" s="53"/>
      <c r="D25" s="53"/>
      <c r="E25" s="41"/>
      <c r="F25" s="42" t="s">
        <v>68</v>
      </c>
    </row>
    <row r="26" spans="1:3" ht="11.25">
      <c r="A26" s="35"/>
      <c r="B26" s="35"/>
      <c r="C26" s="19"/>
    </row>
    <row r="27" spans="1:6" ht="15" customHeight="1">
      <c r="A27" s="14" t="s">
        <v>45</v>
      </c>
      <c r="B27" s="15" t="s">
        <v>46</v>
      </c>
      <c r="C27" s="46" t="s">
        <v>62</v>
      </c>
      <c r="D27" s="46" t="s">
        <v>63</v>
      </c>
      <c r="E27" s="46" t="s">
        <v>64</v>
      </c>
      <c r="F27" s="47" t="s">
        <v>65</v>
      </c>
    </row>
    <row r="28" spans="1:6" ht="11.25">
      <c r="A28" s="135">
        <v>127900001</v>
      </c>
      <c r="B28" s="135" t="s">
        <v>488</v>
      </c>
      <c r="C28" s="347">
        <v>539560.6</v>
      </c>
      <c r="D28" s="355">
        <v>751659.6</v>
      </c>
      <c r="E28" s="355">
        <v>212099</v>
      </c>
      <c r="F28" s="120"/>
    </row>
    <row r="29" spans="1:6" ht="11.25">
      <c r="A29" s="144"/>
      <c r="B29" s="144"/>
      <c r="C29" s="118"/>
      <c r="D29" s="146"/>
      <c r="E29" s="146"/>
      <c r="F29" s="120"/>
    </row>
    <row r="30" spans="1:6" ht="11.25">
      <c r="A30" s="144"/>
      <c r="B30" s="144"/>
      <c r="C30" s="118"/>
      <c r="D30" s="146"/>
      <c r="E30" s="146"/>
      <c r="F30" s="120"/>
    </row>
    <row r="31" spans="1:6" ht="11.25">
      <c r="A31" s="144"/>
      <c r="B31" s="144"/>
      <c r="C31" s="118"/>
      <c r="D31" s="146"/>
      <c r="E31" s="146"/>
      <c r="F31" s="120"/>
    </row>
    <row r="32" spans="1:6" ht="11.25">
      <c r="A32" s="144"/>
      <c r="B32" s="144"/>
      <c r="C32" s="118"/>
      <c r="D32" s="146"/>
      <c r="E32" s="146"/>
      <c r="F32" s="120"/>
    </row>
    <row r="33" spans="1:6" ht="11.25">
      <c r="A33" s="144"/>
      <c r="B33" s="144"/>
      <c r="C33" s="118"/>
      <c r="D33" s="146"/>
      <c r="E33" s="146"/>
      <c r="F33" s="120"/>
    </row>
    <row r="34" spans="1:6" ht="11.25">
      <c r="A34" s="147"/>
      <c r="B34" s="147" t="s">
        <v>193</v>
      </c>
      <c r="C34" s="148">
        <f>SUM(C28:C33)</f>
        <v>539560.6</v>
      </c>
      <c r="D34" s="148">
        <f>SUM(D28:D33)</f>
        <v>751659.6</v>
      </c>
      <c r="E34" s="148">
        <f>SUM(E28:E33)</f>
        <v>212099</v>
      </c>
      <c r="F34" s="148"/>
    </row>
    <row r="35" spans="1:6" ht="11.25">
      <c r="A35" s="127"/>
      <c r="B35" s="128"/>
      <c r="C35" s="129"/>
      <c r="D35" s="129"/>
      <c r="E35" s="129"/>
      <c r="F35" s="128"/>
    </row>
  </sheetData>
  <sheetProtection/>
  <dataValidations count="6"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Importe final del periodo que corresponde la información financiera trimestral que se presenta." sqref="D7 D18 D2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90" zoomScaleNormal="90" zoomScaleSheetLayoutView="90" zoomScalePageLayoutView="0" workbookViewId="0" topLeftCell="A1">
      <selection activeCell="B7" sqref="B7"/>
    </sheetView>
  </sheetViews>
  <sheetFormatPr defaultColWidth="11.421875" defaultRowHeight="15"/>
  <cols>
    <col min="1" max="1" width="20.7109375" style="54" customWidth="1"/>
    <col min="2" max="7" width="11.421875" style="54" customWidth="1"/>
    <col min="8" max="8" width="17.7109375" style="54" customWidth="1"/>
    <col min="9" max="16384" width="11.421875" style="54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174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25"/>
    </row>
    <row r="5" spans="1:8" ht="11.25" customHeight="1">
      <c r="A5" s="55" t="s">
        <v>70</v>
      </c>
      <c r="B5" s="56"/>
      <c r="C5" s="225"/>
      <c r="D5" s="225"/>
      <c r="E5" s="51"/>
      <c r="F5" s="51"/>
      <c r="G5" s="51"/>
      <c r="H5" s="224" t="s">
        <v>69</v>
      </c>
    </row>
    <row r="6" spans="2:17" ht="11.25">
      <c r="B6" s="54" t="s">
        <v>442</v>
      </c>
      <c r="J6" s="401"/>
      <c r="K6" s="401"/>
      <c r="L6" s="401"/>
      <c r="M6" s="401"/>
      <c r="N6" s="401"/>
      <c r="O6" s="401"/>
      <c r="P6" s="401"/>
      <c r="Q6" s="401"/>
    </row>
    <row r="7" ht="11.25">
      <c r="A7" s="3" t="s">
        <v>71</v>
      </c>
    </row>
    <row r="8" spans="1:8" ht="52.5" customHeight="1">
      <c r="A8" s="402" t="s">
        <v>72</v>
      </c>
      <c r="B8" s="402"/>
      <c r="C8" s="402"/>
      <c r="D8" s="402"/>
      <c r="E8" s="402"/>
      <c r="F8" s="402"/>
      <c r="G8" s="402"/>
      <c r="H8" s="402"/>
    </row>
  </sheetData>
  <sheetProtection/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portrait" scale="84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B18" sqref="B18"/>
    </sheetView>
  </sheetViews>
  <sheetFormatPr defaultColWidth="11.421875" defaultRowHeight="15"/>
  <cols>
    <col min="1" max="1" width="20.7109375" style="243" customWidth="1"/>
    <col min="2" max="2" width="50.7109375" style="243" customWidth="1"/>
    <col min="3" max="3" width="17.7109375" style="9" customWidth="1"/>
    <col min="4" max="4" width="17.7109375" style="243" customWidth="1"/>
    <col min="5" max="16384" width="11.421875" style="243" customWidth="1"/>
  </cols>
  <sheetData>
    <row r="1" spans="1:4" ht="11.25">
      <c r="A1" s="57" t="s">
        <v>43</v>
      </c>
      <c r="B1" s="57"/>
      <c r="C1" s="6"/>
      <c r="D1" s="7"/>
    </row>
    <row r="2" spans="1:3" ht="11.25">
      <c r="A2" s="57" t="s">
        <v>174</v>
      </c>
      <c r="B2" s="57"/>
      <c r="C2" s="6"/>
    </row>
    <row r="3" spans="1:4" ht="11.25">
      <c r="A3" s="32"/>
      <c r="B3" s="32"/>
      <c r="C3" s="58"/>
      <c r="D3" s="32"/>
    </row>
    <row r="4" spans="1:4" ht="11.25">
      <c r="A4" s="32"/>
      <c r="B4" s="32"/>
      <c r="C4" s="58"/>
      <c r="D4" s="32"/>
    </row>
    <row r="5" spans="1:4" s="27" customFormat="1" ht="11.25" customHeight="1">
      <c r="A5" s="49" t="s">
        <v>195</v>
      </c>
      <c r="B5" s="242"/>
      <c r="C5" s="59"/>
      <c r="D5" s="60" t="s">
        <v>73</v>
      </c>
    </row>
    <row r="6" spans="1:4" ht="11.25">
      <c r="A6" s="61"/>
      <c r="B6" s="61"/>
      <c r="C6" s="62"/>
      <c r="D6" s="61"/>
    </row>
    <row r="7" spans="1:4" ht="15" customHeight="1">
      <c r="A7" s="14" t="s">
        <v>45</v>
      </c>
      <c r="B7" s="15" t="s">
        <v>46</v>
      </c>
      <c r="C7" s="16" t="s">
        <v>47</v>
      </c>
      <c r="D7" s="40" t="s">
        <v>54</v>
      </c>
    </row>
    <row r="8" spans="1:4" ht="11.25">
      <c r="A8" s="145"/>
      <c r="B8" s="145" t="s">
        <v>442</v>
      </c>
      <c r="C8" s="137"/>
      <c r="D8" s="149"/>
    </row>
    <row r="9" spans="1:4" ht="11.25">
      <c r="A9" s="145"/>
      <c r="B9" s="145"/>
      <c r="C9" s="150"/>
      <c r="D9" s="149"/>
    </row>
    <row r="10" spans="1:4" ht="11.25">
      <c r="A10" s="145"/>
      <c r="B10" s="145"/>
      <c r="C10" s="150"/>
      <c r="D10" s="151"/>
    </row>
    <row r="11" spans="1:4" ht="11.25">
      <c r="A11" s="132"/>
      <c r="B11" s="132" t="s">
        <v>196</v>
      </c>
      <c r="C11" s="125">
        <f>SUM(C8:C10)</f>
        <v>0</v>
      </c>
      <c r="D11" s="152"/>
    </row>
    <row r="14" spans="1:4" ht="11.25" customHeight="1">
      <c r="A14" s="49" t="s">
        <v>127</v>
      </c>
      <c r="B14" s="242"/>
      <c r="C14" s="59"/>
      <c r="D14" s="60" t="s">
        <v>73</v>
      </c>
    </row>
    <row r="15" spans="1:4" ht="11.25">
      <c r="A15" s="61"/>
      <c r="B15" s="61"/>
      <c r="C15" s="62"/>
      <c r="D15" s="61"/>
    </row>
    <row r="16" spans="1:4" ht="15" customHeight="1">
      <c r="A16" s="14" t="s">
        <v>45</v>
      </c>
      <c r="B16" s="15" t="s">
        <v>46</v>
      </c>
      <c r="C16" s="16" t="s">
        <v>47</v>
      </c>
      <c r="D16" s="40" t="s">
        <v>54</v>
      </c>
    </row>
    <row r="17" spans="1:4" ht="11.25">
      <c r="A17" s="145"/>
      <c r="B17" s="145" t="s">
        <v>442</v>
      </c>
      <c r="C17" s="137"/>
      <c r="D17" s="149"/>
    </row>
    <row r="18" spans="1:4" ht="11.25">
      <c r="A18" s="145"/>
      <c r="B18" s="145"/>
      <c r="C18" s="150"/>
      <c r="D18" s="149"/>
    </row>
    <row r="19" spans="1:4" ht="11.25">
      <c r="A19" s="145"/>
      <c r="B19" s="145"/>
      <c r="C19" s="150"/>
      <c r="D19" s="151"/>
    </row>
    <row r="20" spans="1:4" ht="11.25">
      <c r="A20" s="132"/>
      <c r="B20" s="132" t="s">
        <v>194</v>
      </c>
      <c r="C20" s="125">
        <f>SUM(C17:C19)</f>
        <v>0</v>
      </c>
      <c r="D20" s="152"/>
    </row>
  </sheetData>
  <sheetProtection/>
  <dataValidations count="4"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  <dataValidation allowBlank="1" showInputMessage="1" showErrorMessage="1" prompt="Saldo final de la Información Financiera Trimestral que se presenta (trimestral: 1er, 2do, 3ro. o 4to.)." sqref="C7 C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SheetLayoutView="100" zoomScalePageLayoutView="0" workbookViewId="0" topLeftCell="A1">
      <selection activeCell="A1" sqref="A1"/>
    </sheetView>
  </sheetViews>
  <sheetFormatPr defaultColWidth="13.7109375" defaultRowHeight="15"/>
  <cols>
    <col min="1" max="1" width="20.7109375" style="243" customWidth="1"/>
    <col min="2" max="2" width="50.7109375" style="243" customWidth="1"/>
    <col min="3" max="7" width="17.7109375" style="9" customWidth="1"/>
    <col min="8" max="8" width="17.7109375" style="243" customWidth="1"/>
    <col min="9" max="16384" width="13.7109375" style="243" customWidth="1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 ht="11.25">
      <c r="A2" s="3" t="s">
        <v>174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197</v>
      </c>
      <c r="B5" s="310"/>
      <c r="C5" s="64"/>
      <c r="D5" s="64"/>
      <c r="E5" s="64"/>
      <c r="F5" s="64"/>
      <c r="G5" s="64"/>
      <c r="H5" s="65" t="s">
        <v>74</v>
      </c>
    </row>
    <row r="6" ht="11.25">
      <c r="A6" s="241"/>
    </row>
    <row r="7" spans="1:8" ht="15" customHeight="1">
      <c r="A7" s="14" t="s">
        <v>45</v>
      </c>
      <c r="B7" s="15" t="s">
        <v>46</v>
      </c>
      <c r="C7" s="16" t="s">
        <v>47</v>
      </c>
      <c r="D7" s="30" t="s">
        <v>50</v>
      </c>
      <c r="E7" s="30" t="s">
        <v>51</v>
      </c>
      <c r="F7" s="30" t="s">
        <v>52</v>
      </c>
      <c r="G7" s="31" t="s">
        <v>53</v>
      </c>
      <c r="H7" s="15" t="s">
        <v>54</v>
      </c>
    </row>
    <row r="8" spans="1:8" ht="11.25">
      <c r="A8" s="135">
        <v>211100001</v>
      </c>
      <c r="B8" s="135" t="s">
        <v>491</v>
      </c>
      <c r="C8" s="347">
        <v>570939.71</v>
      </c>
      <c r="D8" s="118"/>
      <c r="E8" s="118"/>
      <c r="F8" s="118"/>
      <c r="G8" s="118"/>
      <c r="H8" s="153"/>
    </row>
    <row r="9" spans="1:8" ht="11.25">
      <c r="A9" s="135">
        <v>211100002</v>
      </c>
      <c r="B9" s="135" t="s">
        <v>492</v>
      </c>
      <c r="C9" s="347">
        <v>-227847.25</v>
      </c>
      <c r="D9" s="118"/>
      <c r="E9" s="118"/>
      <c r="F9" s="118"/>
      <c r="G9" s="118"/>
      <c r="H9" s="153"/>
    </row>
    <row r="10" spans="1:8" ht="11.25">
      <c r="A10" s="135">
        <v>211100003</v>
      </c>
      <c r="B10" s="135" t="s">
        <v>493</v>
      </c>
      <c r="C10" s="347">
        <v>-1532827.43</v>
      </c>
      <c r="D10" s="118"/>
      <c r="E10" s="118"/>
      <c r="F10" s="118"/>
      <c r="G10" s="118"/>
      <c r="H10" s="153"/>
    </row>
    <row r="11" spans="1:8" ht="11.25">
      <c r="A11" s="135">
        <v>211100004</v>
      </c>
      <c r="B11" s="135" t="s">
        <v>494</v>
      </c>
      <c r="C11" s="347">
        <v>-1744337.23</v>
      </c>
      <c r="D11" s="118"/>
      <c r="E11" s="118"/>
      <c r="F11" s="118"/>
      <c r="G11" s="118"/>
      <c r="H11" s="153"/>
    </row>
    <row r="12" spans="1:8" ht="11.25">
      <c r="A12" s="135">
        <v>211100161</v>
      </c>
      <c r="B12" s="135" t="s">
        <v>495</v>
      </c>
      <c r="C12" s="347">
        <v>-7925741.41</v>
      </c>
      <c r="D12" s="118"/>
      <c r="E12" s="118"/>
      <c r="F12" s="118"/>
      <c r="G12" s="118"/>
      <c r="H12" s="153"/>
    </row>
    <row r="13" spans="1:8" ht="11.25">
      <c r="A13" s="135">
        <v>211200001</v>
      </c>
      <c r="B13" s="135" t="s">
        <v>496</v>
      </c>
      <c r="C13" s="347">
        <v>-4952817.6</v>
      </c>
      <c r="D13" s="118"/>
      <c r="E13" s="118"/>
      <c r="F13" s="118"/>
      <c r="G13" s="118"/>
      <c r="H13" s="153"/>
    </row>
    <row r="14" spans="1:8" ht="11.25">
      <c r="A14" s="135">
        <v>211200152</v>
      </c>
      <c r="B14" s="135" t="s">
        <v>497</v>
      </c>
      <c r="C14" s="347">
        <v>-2088.5</v>
      </c>
      <c r="D14" s="118"/>
      <c r="E14" s="118"/>
      <c r="F14" s="118"/>
      <c r="G14" s="118"/>
      <c r="H14" s="153"/>
    </row>
    <row r="15" spans="1:8" ht="11.25">
      <c r="A15" s="135">
        <v>211200153</v>
      </c>
      <c r="B15" s="135" t="s">
        <v>498</v>
      </c>
      <c r="C15" s="347">
        <v>6521.25</v>
      </c>
      <c r="D15" s="118"/>
      <c r="E15" s="118"/>
      <c r="F15" s="118"/>
      <c r="G15" s="118"/>
      <c r="H15" s="153"/>
    </row>
    <row r="16" spans="1:8" ht="11.25">
      <c r="A16" s="135">
        <v>211200162</v>
      </c>
      <c r="B16" s="135" t="s">
        <v>497</v>
      </c>
      <c r="C16" s="347">
        <v>-1316150.47</v>
      </c>
      <c r="D16" s="118"/>
      <c r="E16" s="118"/>
      <c r="F16" s="118"/>
      <c r="G16" s="118"/>
      <c r="H16" s="153"/>
    </row>
    <row r="17" spans="1:8" ht="11.25">
      <c r="A17" s="135">
        <v>211200163</v>
      </c>
      <c r="B17" s="135" t="s">
        <v>498</v>
      </c>
      <c r="C17" s="347">
        <v>-7015170.43</v>
      </c>
      <c r="D17" s="118"/>
      <c r="E17" s="118"/>
      <c r="F17" s="118"/>
      <c r="G17" s="118"/>
      <c r="H17" s="153"/>
    </row>
    <row r="18" spans="1:8" ht="11.25">
      <c r="A18" s="135">
        <v>211200165</v>
      </c>
      <c r="B18" s="135" t="s">
        <v>981</v>
      </c>
      <c r="C18" s="347">
        <v>-462743.92</v>
      </c>
      <c r="D18" s="118"/>
      <c r="E18" s="118"/>
      <c r="F18" s="118"/>
      <c r="G18" s="118"/>
      <c r="H18" s="153"/>
    </row>
    <row r="19" spans="1:8" ht="11.25">
      <c r="A19" s="135">
        <v>211300001</v>
      </c>
      <c r="B19" s="135" t="s">
        <v>499</v>
      </c>
      <c r="C19" s="347">
        <v>-13964022.37</v>
      </c>
      <c r="D19" s="118"/>
      <c r="E19" s="118"/>
      <c r="F19" s="118"/>
      <c r="G19" s="118"/>
      <c r="H19" s="153"/>
    </row>
    <row r="20" spans="1:8" ht="11.25">
      <c r="A20" s="135">
        <v>211300146</v>
      </c>
      <c r="B20" s="135" t="s">
        <v>500</v>
      </c>
      <c r="C20" s="347">
        <v>-1022937.89</v>
      </c>
      <c r="D20" s="118"/>
      <c r="E20" s="118"/>
      <c r="F20" s="118"/>
      <c r="G20" s="118"/>
      <c r="H20" s="153"/>
    </row>
    <row r="21" spans="1:8" ht="11.25">
      <c r="A21" s="135">
        <v>211300156</v>
      </c>
      <c r="B21" s="135" t="s">
        <v>500</v>
      </c>
      <c r="C21" s="347">
        <v>-873591.68</v>
      </c>
      <c r="D21" s="118"/>
      <c r="E21" s="118"/>
      <c r="F21" s="118"/>
      <c r="G21" s="118"/>
      <c r="H21" s="153"/>
    </row>
    <row r="22" spans="1:8" ht="11.25">
      <c r="A22" s="135">
        <v>211300166</v>
      </c>
      <c r="B22" s="135" t="s">
        <v>500</v>
      </c>
      <c r="C22" s="347">
        <v>-15744996.35</v>
      </c>
      <c r="D22" s="118"/>
      <c r="E22" s="118"/>
      <c r="F22" s="118"/>
      <c r="G22" s="118"/>
      <c r="H22" s="153"/>
    </row>
    <row r="23" spans="1:8" ht="11.25">
      <c r="A23" s="135">
        <v>211500164</v>
      </c>
      <c r="B23" s="135" t="s">
        <v>982</v>
      </c>
      <c r="C23" s="347">
        <v>-5073744.74</v>
      </c>
      <c r="D23" s="118"/>
      <c r="E23" s="118"/>
      <c r="F23" s="118"/>
      <c r="G23" s="118"/>
      <c r="H23" s="153"/>
    </row>
    <row r="24" spans="1:8" ht="11.25">
      <c r="A24" s="135">
        <v>211700001</v>
      </c>
      <c r="B24" s="135" t="s">
        <v>501</v>
      </c>
      <c r="C24" s="347">
        <v>-4582744.22</v>
      </c>
      <c r="D24" s="118"/>
      <c r="E24" s="118"/>
      <c r="F24" s="118"/>
      <c r="G24" s="118"/>
      <c r="H24" s="153"/>
    </row>
    <row r="25" spans="1:8" ht="11.25">
      <c r="A25" s="135">
        <v>211700002</v>
      </c>
      <c r="B25" s="135" t="s">
        <v>502</v>
      </c>
      <c r="C25" s="347">
        <v>-62382</v>
      </c>
      <c r="D25" s="118"/>
      <c r="E25" s="118"/>
      <c r="F25" s="118"/>
      <c r="G25" s="118"/>
      <c r="H25" s="153"/>
    </row>
    <row r="26" spans="1:8" ht="11.25">
      <c r="A26" s="135">
        <v>211700003</v>
      </c>
      <c r="B26" s="135" t="s">
        <v>503</v>
      </c>
      <c r="C26" s="347">
        <v>-67923.45</v>
      </c>
      <c r="D26" s="118"/>
      <c r="E26" s="118"/>
      <c r="F26" s="118"/>
      <c r="G26" s="118"/>
      <c r="H26" s="153"/>
    </row>
    <row r="27" spans="1:8" ht="11.25">
      <c r="A27" s="135">
        <v>211700004</v>
      </c>
      <c r="B27" s="135" t="s">
        <v>504</v>
      </c>
      <c r="C27" s="347">
        <v>-9346.23</v>
      </c>
      <c r="D27" s="118"/>
      <c r="E27" s="118"/>
      <c r="F27" s="118"/>
      <c r="G27" s="118"/>
      <c r="H27" s="153"/>
    </row>
    <row r="28" spans="1:8" ht="11.25">
      <c r="A28" s="135">
        <v>211700006</v>
      </c>
      <c r="B28" s="135" t="s">
        <v>505</v>
      </c>
      <c r="C28" s="347">
        <v>-0.81</v>
      </c>
      <c r="D28" s="118"/>
      <c r="E28" s="118"/>
      <c r="F28" s="118"/>
      <c r="G28" s="118"/>
      <c r="H28" s="153"/>
    </row>
    <row r="29" spans="1:8" ht="11.25">
      <c r="A29" s="135">
        <v>211700007</v>
      </c>
      <c r="B29" s="135" t="s">
        <v>506</v>
      </c>
      <c r="C29" s="347">
        <v>-89170.94</v>
      </c>
      <c r="D29" s="118"/>
      <c r="E29" s="118"/>
      <c r="F29" s="118"/>
      <c r="G29" s="118"/>
      <c r="H29" s="153"/>
    </row>
    <row r="30" spans="1:8" ht="11.25">
      <c r="A30" s="135">
        <v>211700101</v>
      </c>
      <c r="B30" s="135" t="s">
        <v>507</v>
      </c>
      <c r="C30" s="347">
        <v>-2534718.08</v>
      </c>
      <c r="D30" s="118"/>
      <c r="E30" s="118"/>
      <c r="F30" s="118"/>
      <c r="G30" s="118"/>
      <c r="H30" s="153"/>
    </row>
    <row r="31" spans="1:8" ht="11.25">
      <c r="A31" s="135">
        <v>211700201</v>
      </c>
      <c r="B31" s="135" t="s">
        <v>508</v>
      </c>
      <c r="C31" s="347">
        <v>15096.98</v>
      </c>
      <c r="D31" s="118"/>
      <c r="E31" s="118"/>
      <c r="F31" s="118"/>
      <c r="G31" s="118"/>
      <c r="H31" s="153"/>
    </row>
    <row r="32" spans="1:8" ht="11.25">
      <c r="A32" s="135">
        <v>211700202</v>
      </c>
      <c r="B32" s="135" t="s">
        <v>509</v>
      </c>
      <c r="C32" s="347">
        <v>672.33</v>
      </c>
      <c r="D32" s="118"/>
      <c r="E32" s="118"/>
      <c r="F32" s="118"/>
      <c r="G32" s="118"/>
      <c r="H32" s="153"/>
    </row>
    <row r="33" spans="1:8" ht="11.25">
      <c r="A33" s="135">
        <v>211700204</v>
      </c>
      <c r="B33" s="135" t="s">
        <v>510</v>
      </c>
      <c r="C33" s="347">
        <v>6860.73</v>
      </c>
      <c r="D33" s="118"/>
      <c r="E33" s="118"/>
      <c r="F33" s="118"/>
      <c r="G33" s="118"/>
      <c r="H33" s="153"/>
    </row>
    <row r="34" spans="1:8" ht="11.25">
      <c r="A34" s="135">
        <v>211700205</v>
      </c>
      <c r="B34" s="135" t="s">
        <v>983</v>
      </c>
      <c r="C34" s="347">
        <v>-351862</v>
      </c>
      <c r="D34" s="118"/>
      <c r="E34" s="118"/>
      <c r="F34" s="118"/>
      <c r="G34" s="118"/>
      <c r="H34" s="153"/>
    </row>
    <row r="35" spans="1:8" ht="11.25">
      <c r="A35" s="135">
        <v>211700209</v>
      </c>
      <c r="B35" s="135" t="s">
        <v>511</v>
      </c>
      <c r="C35" s="347">
        <v>-137879.91</v>
      </c>
      <c r="D35" s="118"/>
      <c r="E35" s="118"/>
      <c r="F35" s="118"/>
      <c r="G35" s="118"/>
      <c r="H35" s="153"/>
    </row>
    <row r="36" spans="1:8" ht="11.25">
      <c r="A36" s="135">
        <v>211700210</v>
      </c>
      <c r="B36" s="135" t="s">
        <v>512</v>
      </c>
      <c r="C36" s="347">
        <v>-0.1</v>
      </c>
      <c r="D36" s="118"/>
      <c r="E36" s="118"/>
      <c r="F36" s="118"/>
      <c r="G36" s="118"/>
      <c r="H36" s="153"/>
    </row>
    <row r="37" spans="1:8" ht="11.25">
      <c r="A37" s="135">
        <v>211700214</v>
      </c>
      <c r="B37" s="135" t="s">
        <v>984</v>
      </c>
      <c r="C37" s="347">
        <v>-1875.52</v>
      </c>
      <c r="D37" s="118"/>
      <c r="E37" s="118"/>
      <c r="F37" s="118"/>
      <c r="G37" s="118"/>
      <c r="H37" s="153"/>
    </row>
    <row r="38" spans="1:8" ht="11.25">
      <c r="A38" s="135">
        <v>211700215</v>
      </c>
      <c r="B38" s="135" t="s">
        <v>513</v>
      </c>
      <c r="C38" s="347">
        <v>-515201.68</v>
      </c>
      <c r="D38" s="118"/>
      <c r="E38" s="118"/>
      <c r="F38" s="118"/>
      <c r="G38" s="118"/>
      <c r="H38" s="153"/>
    </row>
    <row r="39" spans="1:8" ht="11.25">
      <c r="A39" s="135">
        <v>211700217</v>
      </c>
      <c r="B39" s="135" t="s">
        <v>514</v>
      </c>
      <c r="C39" s="347">
        <v>-2167.27</v>
      </c>
      <c r="D39" s="118"/>
      <c r="E39" s="118"/>
      <c r="F39" s="118"/>
      <c r="G39" s="118"/>
      <c r="H39" s="153"/>
    </row>
    <row r="40" spans="1:8" ht="11.25">
      <c r="A40" s="135">
        <v>211700218</v>
      </c>
      <c r="B40" s="135" t="s">
        <v>985</v>
      </c>
      <c r="C40" s="347">
        <v>-6047.4</v>
      </c>
      <c r="D40" s="118"/>
      <c r="E40" s="118"/>
      <c r="F40" s="118"/>
      <c r="G40" s="118"/>
      <c r="H40" s="153"/>
    </row>
    <row r="41" spans="1:8" ht="11.25">
      <c r="A41" s="135">
        <v>211700219</v>
      </c>
      <c r="B41" s="135" t="s">
        <v>515</v>
      </c>
      <c r="C41" s="347">
        <v>-12375</v>
      </c>
      <c r="D41" s="118"/>
      <c r="E41" s="118"/>
      <c r="F41" s="118"/>
      <c r="G41" s="118"/>
      <c r="H41" s="153"/>
    </row>
    <row r="42" spans="1:8" ht="11.25">
      <c r="A42" s="135">
        <v>211700220</v>
      </c>
      <c r="B42" s="135" t="s">
        <v>516</v>
      </c>
      <c r="C42" s="347">
        <v>-153</v>
      </c>
      <c r="D42" s="118"/>
      <c r="E42" s="118"/>
      <c r="F42" s="118"/>
      <c r="G42" s="118"/>
      <c r="H42" s="153"/>
    </row>
    <row r="43" spans="1:8" ht="11.25">
      <c r="A43" s="135">
        <v>211700221</v>
      </c>
      <c r="B43" s="135" t="s">
        <v>517</v>
      </c>
      <c r="C43" s="347">
        <v>5116.31</v>
      </c>
      <c r="D43" s="118"/>
      <c r="E43" s="118"/>
      <c r="F43" s="118"/>
      <c r="G43" s="118"/>
      <c r="H43" s="153"/>
    </row>
    <row r="44" spans="1:8" ht="11.25">
      <c r="A44" s="135">
        <v>211700222</v>
      </c>
      <c r="B44" s="135" t="s">
        <v>518</v>
      </c>
      <c r="C44" s="347">
        <v>1394.15</v>
      </c>
      <c r="D44" s="118"/>
      <c r="E44" s="118"/>
      <c r="F44" s="118"/>
      <c r="G44" s="118"/>
      <c r="H44" s="153"/>
    </row>
    <row r="45" spans="1:8" ht="11.25">
      <c r="A45" s="135">
        <v>211700224</v>
      </c>
      <c r="B45" s="135" t="s">
        <v>986</v>
      </c>
      <c r="C45" s="347">
        <v>-2554</v>
      </c>
      <c r="D45" s="118"/>
      <c r="E45" s="118"/>
      <c r="F45" s="118"/>
      <c r="G45" s="118"/>
      <c r="H45" s="153"/>
    </row>
    <row r="46" spans="1:8" ht="11.25">
      <c r="A46" s="135">
        <v>211700227</v>
      </c>
      <c r="B46" s="135" t="s">
        <v>519</v>
      </c>
      <c r="C46" s="347">
        <v>4646.52</v>
      </c>
      <c r="D46" s="118"/>
      <c r="E46" s="118"/>
      <c r="F46" s="118"/>
      <c r="G46" s="118"/>
      <c r="H46" s="153"/>
    </row>
    <row r="47" spans="1:8" ht="11.25">
      <c r="A47" s="135">
        <v>211700228</v>
      </c>
      <c r="B47" s="135" t="s">
        <v>987</v>
      </c>
      <c r="C47" s="347">
        <v>-2943.11</v>
      </c>
      <c r="D47" s="118"/>
      <c r="E47" s="118"/>
      <c r="F47" s="118"/>
      <c r="G47" s="118"/>
      <c r="H47" s="153"/>
    </row>
    <row r="48" spans="1:8" ht="11.25">
      <c r="A48" s="135">
        <v>211700229</v>
      </c>
      <c r="B48" s="135" t="s">
        <v>520</v>
      </c>
      <c r="C48" s="347">
        <v>-148996</v>
      </c>
      <c r="D48" s="118"/>
      <c r="E48" s="118"/>
      <c r="F48" s="118"/>
      <c r="G48" s="118"/>
      <c r="H48" s="153"/>
    </row>
    <row r="49" spans="1:8" ht="11.25">
      <c r="A49" s="135">
        <v>211700231</v>
      </c>
      <c r="B49" s="135" t="s">
        <v>521</v>
      </c>
      <c r="C49" s="347">
        <v>-7106.11</v>
      </c>
      <c r="D49" s="118"/>
      <c r="E49" s="118"/>
      <c r="F49" s="118"/>
      <c r="G49" s="118"/>
      <c r="H49" s="153"/>
    </row>
    <row r="50" spans="1:8" ht="11.25">
      <c r="A50" s="135">
        <v>211700235</v>
      </c>
      <c r="B50" s="135" t="s">
        <v>522</v>
      </c>
      <c r="C50" s="347">
        <v>-4515375.49</v>
      </c>
      <c r="D50" s="118"/>
      <c r="E50" s="118"/>
      <c r="F50" s="118"/>
      <c r="G50" s="118"/>
      <c r="H50" s="153"/>
    </row>
    <row r="51" spans="1:8" ht="11.25">
      <c r="A51" s="135">
        <v>211700237</v>
      </c>
      <c r="B51" s="135" t="s">
        <v>988</v>
      </c>
      <c r="C51" s="347">
        <v>-48559</v>
      </c>
      <c r="D51" s="118"/>
      <c r="E51" s="118"/>
      <c r="F51" s="118"/>
      <c r="G51" s="118"/>
      <c r="H51" s="153"/>
    </row>
    <row r="52" spans="1:8" ht="11.25">
      <c r="A52" s="135">
        <v>211700301</v>
      </c>
      <c r="B52" s="135" t="s">
        <v>523</v>
      </c>
      <c r="C52" s="347">
        <v>-440.26</v>
      </c>
      <c r="D52" s="118"/>
      <c r="E52" s="118"/>
      <c r="F52" s="118"/>
      <c r="G52" s="118"/>
      <c r="H52" s="153"/>
    </row>
    <row r="53" spans="1:8" ht="11.25">
      <c r="A53" s="135">
        <v>211700302</v>
      </c>
      <c r="B53" s="135" t="s">
        <v>524</v>
      </c>
      <c r="C53" s="347">
        <v>-102592.62</v>
      </c>
      <c r="D53" s="118"/>
      <c r="E53" s="118"/>
      <c r="F53" s="118"/>
      <c r="G53" s="118"/>
      <c r="H53" s="153"/>
    </row>
    <row r="54" spans="1:8" ht="11.25">
      <c r="A54" s="135">
        <v>211700303</v>
      </c>
      <c r="B54" s="135" t="s">
        <v>525</v>
      </c>
      <c r="C54" s="347">
        <v>-350947.24</v>
      </c>
      <c r="D54" s="118"/>
      <c r="E54" s="118"/>
      <c r="F54" s="118"/>
      <c r="G54" s="118"/>
      <c r="H54" s="153"/>
    </row>
    <row r="55" spans="1:8" ht="11.25">
      <c r="A55" s="135">
        <v>211700304</v>
      </c>
      <c r="B55" s="135" t="s">
        <v>526</v>
      </c>
      <c r="C55" s="347">
        <v>-106067.9</v>
      </c>
      <c r="D55" s="118"/>
      <c r="E55" s="118"/>
      <c r="F55" s="118"/>
      <c r="G55" s="118"/>
      <c r="H55" s="153"/>
    </row>
    <row r="56" spans="1:8" ht="11.25">
      <c r="A56" s="135">
        <v>211700307</v>
      </c>
      <c r="B56" s="135" t="s">
        <v>527</v>
      </c>
      <c r="C56" s="347">
        <v>-119813.88</v>
      </c>
      <c r="D56" s="118"/>
      <c r="E56" s="118"/>
      <c r="F56" s="118"/>
      <c r="G56" s="118"/>
      <c r="H56" s="153"/>
    </row>
    <row r="57" spans="1:8" ht="11.25">
      <c r="A57" s="135">
        <v>211700308</v>
      </c>
      <c r="B57" s="135" t="s">
        <v>528</v>
      </c>
      <c r="C57" s="347">
        <v>-512473.94</v>
      </c>
      <c r="D57" s="118"/>
      <c r="E57" s="118"/>
      <c r="F57" s="118"/>
      <c r="G57" s="118"/>
      <c r="H57" s="153"/>
    </row>
    <row r="58" spans="1:8" ht="11.25">
      <c r="A58" s="135">
        <v>211700309</v>
      </c>
      <c r="B58" s="135" t="s">
        <v>529</v>
      </c>
      <c r="C58" s="347">
        <v>-1266990.97</v>
      </c>
      <c r="D58" s="118"/>
      <c r="E58" s="118"/>
      <c r="F58" s="118"/>
      <c r="G58" s="118"/>
      <c r="H58" s="153"/>
    </row>
    <row r="59" spans="1:8" ht="11.25">
      <c r="A59" s="135">
        <v>211700311</v>
      </c>
      <c r="B59" s="135" t="s">
        <v>530</v>
      </c>
      <c r="C59" s="347">
        <v>-4786.38</v>
      </c>
      <c r="D59" s="118"/>
      <c r="E59" s="118"/>
      <c r="F59" s="118"/>
      <c r="G59" s="118"/>
      <c r="H59" s="153"/>
    </row>
    <row r="60" spans="1:8" ht="11.25">
      <c r="A60" s="135">
        <v>211700399</v>
      </c>
      <c r="B60" s="135" t="s">
        <v>531</v>
      </c>
      <c r="C60" s="347">
        <v>-36322.52</v>
      </c>
      <c r="D60" s="118"/>
      <c r="E60" s="118"/>
      <c r="F60" s="118"/>
      <c r="G60" s="118"/>
      <c r="H60" s="153"/>
    </row>
    <row r="61" spans="1:8" ht="11.25">
      <c r="A61" s="135">
        <v>211700400</v>
      </c>
      <c r="B61" s="135" t="s">
        <v>532</v>
      </c>
      <c r="C61" s="347">
        <v>-3500</v>
      </c>
      <c r="D61" s="118"/>
      <c r="E61" s="118"/>
      <c r="F61" s="118"/>
      <c r="G61" s="118"/>
      <c r="H61" s="153"/>
    </row>
    <row r="62" spans="1:8" ht="11.25">
      <c r="A62" s="135">
        <v>211700402</v>
      </c>
      <c r="B62" s="135" t="s">
        <v>533</v>
      </c>
      <c r="C62" s="347">
        <v>-0.08</v>
      </c>
      <c r="D62" s="118"/>
      <c r="E62" s="118"/>
      <c r="F62" s="118"/>
      <c r="G62" s="118"/>
      <c r="H62" s="153"/>
    </row>
    <row r="63" spans="1:8" ht="11.25">
      <c r="A63" s="135">
        <v>211700403</v>
      </c>
      <c r="B63" s="135" t="s">
        <v>989</v>
      </c>
      <c r="C63" s="347">
        <v>-770</v>
      </c>
      <c r="D63" s="118"/>
      <c r="E63" s="118"/>
      <c r="F63" s="118"/>
      <c r="G63" s="118"/>
      <c r="H63" s="153"/>
    </row>
    <row r="64" spans="1:8" ht="11.25">
      <c r="A64" s="135">
        <v>211700404</v>
      </c>
      <c r="B64" s="135" t="s">
        <v>990</v>
      </c>
      <c r="C64" s="347">
        <v>-558.3</v>
      </c>
      <c r="D64" s="118"/>
      <c r="E64" s="118"/>
      <c r="F64" s="118"/>
      <c r="G64" s="118"/>
      <c r="H64" s="153"/>
    </row>
    <row r="65" spans="1:8" ht="11.25">
      <c r="A65" s="135">
        <v>211900001</v>
      </c>
      <c r="B65" s="135" t="s">
        <v>534</v>
      </c>
      <c r="C65" s="347">
        <v>-1521496.63</v>
      </c>
      <c r="D65" s="118"/>
      <c r="E65" s="118"/>
      <c r="F65" s="118"/>
      <c r="G65" s="118"/>
      <c r="H65" s="153"/>
    </row>
    <row r="66" spans="1:8" ht="11.25">
      <c r="A66" s="135">
        <v>211900002</v>
      </c>
      <c r="B66" s="135" t="s">
        <v>535</v>
      </c>
      <c r="C66" s="347">
        <v>-111641.49</v>
      </c>
      <c r="D66" s="118"/>
      <c r="E66" s="118"/>
      <c r="F66" s="118"/>
      <c r="G66" s="118"/>
      <c r="H66" s="153"/>
    </row>
    <row r="67" spans="1:8" ht="11.25">
      <c r="A67" s="135">
        <v>211900003</v>
      </c>
      <c r="B67" s="135" t="s">
        <v>536</v>
      </c>
      <c r="C67" s="347">
        <v>-196552.12</v>
      </c>
      <c r="D67" s="118"/>
      <c r="E67" s="118"/>
      <c r="F67" s="118"/>
      <c r="G67" s="118"/>
      <c r="H67" s="153"/>
    </row>
    <row r="68" spans="1:8" ht="11.25">
      <c r="A68" s="135">
        <v>211900005</v>
      </c>
      <c r="B68" s="135" t="s">
        <v>537</v>
      </c>
      <c r="C68" s="347">
        <v>-11913.81</v>
      </c>
      <c r="D68" s="118"/>
      <c r="E68" s="118"/>
      <c r="F68" s="118"/>
      <c r="G68" s="118"/>
      <c r="H68" s="153"/>
    </row>
    <row r="69" spans="1:8" ht="11.25">
      <c r="A69" s="135">
        <v>211900006</v>
      </c>
      <c r="B69" s="135" t="s">
        <v>538</v>
      </c>
      <c r="C69" s="347">
        <v>-20784.37</v>
      </c>
      <c r="D69" s="118"/>
      <c r="E69" s="118"/>
      <c r="F69" s="118"/>
      <c r="G69" s="118"/>
      <c r="H69" s="153"/>
    </row>
    <row r="70" spans="1:8" ht="11.25">
      <c r="A70" s="135">
        <v>211900007</v>
      </c>
      <c r="B70" s="135" t="s">
        <v>539</v>
      </c>
      <c r="C70" s="347">
        <v>-459912.06</v>
      </c>
      <c r="D70" s="118"/>
      <c r="E70" s="118"/>
      <c r="F70" s="118"/>
      <c r="G70" s="118"/>
      <c r="H70" s="153"/>
    </row>
    <row r="71" spans="1:8" ht="11.25">
      <c r="A71" s="135">
        <v>211900008</v>
      </c>
      <c r="B71" s="135" t="s">
        <v>540</v>
      </c>
      <c r="C71" s="347">
        <v>-87446.28</v>
      </c>
      <c r="D71" s="118"/>
      <c r="E71" s="118"/>
      <c r="F71" s="118"/>
      <c r="G71" s="118"/>
      <c r="H71" s="153"/>
    </row>
    <row r="72" spans="1:8" ht="11.25">
      <c r="A72" s="135">
        <v>211900009</v>
      </c>
      <c r="B72" s="135" t="s">
        <v>541</v>
      </c>
      <c r="C72" s="347">
        <v>-16468.8</v>
      </c>
      <c r="D72" s="118"/>
      <c r="E72" s="118"/>
      <c r="F72" s="118"/>
      <c r="G72" s="118"/>
      <c r="H72" s="153"/>
    </row>
    <row r="73" spans="1:8" ht="11.25">
      <c r="A73" s="135">
        <v>211900010</v>
      </c>
      <c r="B73" s="135" t="s">
        <v>542</v>
      </c>
      <c r="C73" s="347">
        <v>-1855636.22</v>
      </c>
      <c r="D73" s="118"/>
      <c r="E73" s="118"/>
      <c r="F73" s="118"/>
      <c r="G73" s="118"/>
      <c r="H73" s="153"/>
    </row>
    <row r="74" spans="1:8" ht="11.25">
      <c r="A74" s="135">
        <v>211900013</v>
      </c>
      <c r="B74" s="135" t="s">
        <v>543</v>
      </c>
      <c r="C74" s="347">
        <v>-65864.95</v>
      </c>
      <c r="D74" s="118"/>
      <c r="E74" s="118"/>
      <c r="F74" s="118"/>
      <c r="G74" s="118"/>
      <c r="H74" s="153"/>
    </row>
    <row r="75" spans="1:8" ht="11.25">
      <c r="A75" s="135">
        <v>211900014</v>
      </c>
      <c r="B75" s="135" t="s">
        <v>544</v>
      </c>
      <c r="C75" s="347">
        <v>-35954.93</v>
      </c>
      <c r="D75" s="118"/>
      <c r="E75" s="118"/>
      <c r="F75" s="118"/>
      <c r="G75" s="118"/>
      <c r="H75" s="153"/>
    </row>
    <row r="76" spans="1:8" ht="11.25">
      <c r="A76" s="135">
        <v>211900015</v>
      </c>
      <c r="B76" s="135" t="s">
        <v>545</v>
      </c>
      <c r="C76" s="347">
        <v>-26113.2</v>
      </c>
      <c r="D76" s="118"/>
      <c r="E76" s="118"/>
      <c r="F76" s="118"/>
      <c r="G76" s="118"/>
      <c r="H76" s="153"/>
    </row>
    <row r="77" spans="1:8" ht="11.25">
      <c r="A77" s="135">
        <v>211900016</v>
      </c>
      <c r="B77" s="135" t="s">
        <v>546</v>
      </c>
      <c r="C77" s="347">
        <v>224913.94</v>
      </c>
      <c r="D77" s="118"/>
      <c r="E77" s="118"/>
      <c r="F77" s="118"/>
      <c r="G77" s="118"/>
      <c r="H77" s="153"/>
    </row>
    <row r="78" spans="1:8" ht="11.25">
      <c r="A78" s="135">
        <v>211900017</v>
      </c>
      <c r="B78" s="135" t="s">
        <v>547</v>
      </c>
      <c r="C78" s="347">
        <v>-346237.01</v>
      </c>
      <c r="D78" s="118"/>
      <c r="E78" s="118"/>
      <c r="F78" s="118"/>
      <c r="G78" s="118"/>
      <c r="H78" s="153"/>
    </row>
    <row r="79" spans="1:8" ht="11.25">
      <c r="A79" s="135">
        <v>211900018</v>
      </c>
      <c r="B79" s="135" t="s">
        <v>548</v>
      </c>
      <c r="C79" s="347">
        <v>-101360.37</v>
      </c>
      <c r="D79" s="118"/>
      <c r="E79" s="118"/>
      <c r="F79" s="118"/>
      <c r="G79" s="118"/>
      <c r="H79" s="153"/>
    </row>
    <row r="80" spans="1:8" ht="11.25">
      <c r="A80" s="135">
        <v>211900019</v>
      </c>
      <c r="B80" s="135" t="s">
        <v>549</v>
      </c>
      <c r="C80" s="347">
        <v>84844.88</v>
      </c>
      <c r="D80" s="118"/>
      <c r="E80" s="118"/>
      <c r="F80" s="118"/>
      <c r="G80" s="118"/>
      <c r="H80" s="153"/>
    </row>
    <row r="81" spans="1:8" ht="11.25">
      <c r="A81" s="135">
        <v>211900020</v>
      </c>
      <c r="B81" s="135" t="s">
        <v>550</v>
      </c>
      <c r="C81" s="347">
        <v>1124.7</v>
      </c>
      <c r="D81" s="118"/>
      <c r="E81" s="118"/>
      <c r="F81" s="118"/>
      <c r="G81" s="118"/>
      <c r="H81" s="153"/>
    </row>
    <row r="82" spans="1:8" ht="11.25">
      <c r="A82" s="135">
        <v>211900021</v>
      </c>
      <c r="B82" s="135" t="s">
        <v>551</v>
      </c>
      <c r="C82" s="347">
        <v>-644.42</v>
      </c>
      <c r="D82" s="118"/>
      <c r="E82" s="118"/>
      <c r="F82" s="118"/>
      <c r="G82" s="118"/>
      <c r="H82" s="153"/>
    </row>
    <row r="83" spans="1:8" ht="11.25">
      <c r="A83" s="135">
        <v>211900020</v>
      </c>
      <c r="B83" s="135" t="s">
        <v>550</v>
      </c>
      <c r="C83" s="347">
        <v>1124.7</v>
      </c>
      <c r="D83" s="118"/>
      <c r="E83" s="118"/>
      <c r="F83" s="118"/>
      <c r="G83" s="118"/>
      <c r="H83" s="153"/>
    </row>
    <row r="84" spans="1:8" ht="11.25">
      <c r="A84" s="135">
        <v>211900021</v>
      </c>
      <c r="B84" s="135" t="s">
        <v>551</v>
      </c>
      <c r="C84" s="347">
        <v>-644.42</v>
      </c>
      <c r="D84" s="118"/>
      <c r="E84" s="118"/>
      <c r="F84" s="118"/>
      <c r="G84" s="118"/>
      <c r="H84" s="153"/>
    </row>
    <row r="85" spans="1:8" ht="11.25">
      <c r="A85" s="135"/>
      <c r="B85" s="135"/>
      <c r="C85" s="347"/>
      <c r="D85" s="118"/>
      <c r="E85" s="118"/>
      <c r="F85" s="118"/>
      <c r="G85" s="118"/>
      <c r="H85" s="153"/>
    </row>
    <row r="86" spans="1:8" ht="11.25">
      <c r="A86" s="135"/>
      <c r="B86" s="135"/>
      <c r="C86" s="118"/>
      <c r="D86" s="118"/>
      <c r="E86" s="118"/>
      <c r="F86" s="118"/>
      <c r="G86" s="118"/>
      <c r="H86" s="153"/>
    </row>
    <row r="87" spans="1:8" ht="11.25">
      <c r="A87" s="154"/>
      <c r="B87" s="154" t="s">
        <v>199</v>
      </c>
      <c r="C87" s="155">
        <f>SUM(C8:C86)</f>
        <v>-81399077.56</v>
      </c>
      <c r="D87" s="155">
        <f>SUM(D8:D86)</f>
        <v>0</v>
      </c>
      <c r="E87" s="155">
        <f>SUM(E8:E86)</f>
        <v>0</v>
      </c>
      <c r="F87" s="155">
        <f>SUM(F8:F86)</f>
        <v>0</v>
      </c>
      <c r="G87" s="155">
        <f>SUM(G8:G86)</f>
        <v>0</v>
      </c>
      <c r="H87" s="155"/>
    </row>
    <row r="90" spans="1:8" ht="11.25">
      <c r="A90" s="10" t="s">
        <v>198</v>
      </c>
      <c r="B90" s="310"/>
      <c r="C90" s="64"/>
      <c r="D90" s="64"/>
      <c r="E90" s="64"/>
      <c r="F90" s="64"/>
      <c r="G90" s="64"/>
      <c r="H90" s="65" t="s">
        <v>74</v>
      </c>
    </row>
    <row r="91" ht="11.25">
      <c r="A91" s="241"/>
    </row>
    <row r="92" spans="1:8" ht="15" customHeight="1">
      <c r="A92" s="14" t="s">
        <v>45</v>
      </c>
      <c r="B92" s="15" t="s">
        <v>46</v>
      </c>
      <c r="C92" s="16" t="s">
        <v>47</v>
      </c>
      <c r="D92" s="30" t="s">
        <v>50</v>
      </c>
      <c r="E92" s="30" t="s">
        <v>51</v>
      </c>
      <c r="F92" s="30" t="s">
        <v>52</v>
      </c>
      <c r="G92" s="31" t="s">
        <v>53</v>
      </c>
      <c r="H92" s="15" t="s">
        <v>54</v>
      </c>
    </row>
    <row r="93" spans="1:8" ht="11.25">
      <c r="A93" s="135"/>
      <c r="B93" s="135" t="s">
        <v>442</v>
      </c>
      <c r="C93" s="118"/>
      <c r="D93" s="118"/>
      <c r="E93" s="118"/>
      <c r="F93" s="118"/>
      <c r="G93" s="118"/>
      <c r="H93" s="153"/>
    </row>
    <row r="94" spans="1:8" ht="11.25">
      <c r="A94" s="135"/>
      <c r="B94" s="135"/>
      <c r="C94" s="118"/>
      <c r="D94" s="118"/>
      <c r="E94" s="118"/>
      <c r="F94" s="118"/>
      <c r="G94" s="118"/>
      <c r="H94" s="153"/>
    </row>
    <row r="95" spans="1:8" ht="11.25">
      <c r="A95" s="135"/>
      <c r="B95" s="135"/>
      <c r="C95" s="118"/>
      <c r="D95" s="118"/>
      <c r="E95" s="118"/>
      <c r="F95" s="118"/>
      <c r="G95" s="118"/>
      <c r="H95" s="153"/>
    </row>
    <row r="96" spans="1:8" ht="11.25">
      <c r="A96" s="135"/>
      <c r="B96" s="135"/>
      <c r="C96" s="118"/>
      <c r="D96" s="118"/>
      <c r="E96" s="118"/>
      <c r="F96" s="118"/>
      <c r="G96" s="118"/>
      <c r="H96" s="153"/>
    </row>
    <row r="97" spans="1:8" ht="11.25">
      <c r="A97" s="135"/>
      <c r="B97" s="135"/>
      <c r="C97" s="118"/>
      <c r="D97" s="118"/>
      <c r="E97" s="118"/>
      <c r="F97" s="118"/>
      <c r="G97" s="118"/>
      <c r="H97" s="153"/>
    </row>
    <row r="98" spans="1:8" ht="11.25">
      <c r="A98" s="135"/>
      <c r="B98" s="135"/>
      <c r="C98" s="118"/>
      <c r="D98" s="118"/>
      <c r="E98" s="118"/>
      <c r="F98" s="118"/>
      <c r="G98" s="118"/>
      <c r="H98" s="153"/>
    </row>
    <row r="99" spans="1:8" ht="11.25">
      <c r="A99" s="135"/>
      <c r="B99" s="135"/>
      <c r="C99" s="118"/>
      <c r="D99" s="118"/>
      <c r="E99" s="118"/>
      <c r="F99" s="118"/>
      <c r="G99" s="118"/>
      <c r="H99" s="153"/>
    </row>
    <row r="100" spans="1:8" ht="11.25">
      <c r="A100" s="135"/>
      <c r="B100" s="135"/>
      <c r="C100" s="118"/>
      <c r="D100" s="118"/>
      <c r="E100" s="118"/>
      <c r="F100" s="118"/>
      <c r="G100" s="118"/>
      <c r="H100" s="153"/>
    </row>
    <row r="101" spans="1:8" ht="11.25">
      <c r="A101" s="135"/>
      <c r="B101" s="135"/>
      <c r="C101" s="118"/>
      <c r="D101" s="118"/>
      <c r="E101" s="118"/>
      <c r="F101" s="118"/>
      <c r="G101" s="118"/>
      <c r="H101" s="153"/>
    </row>
    <row r="102" spans="1:8" ht="11.25">
      <c r="A102" s="135"/>
      <c r="B102" s="135"/>
      <c r="C102" s="118"/>
      <c r="D102" s="118"/>
      <c r="E102" s="118"/>
      <c r="F102" s="118"/>
      <c r="G102" s="118"/>
      <c r="H102" s="153"/>
    </row>
    <row r="103" spans="1:8" ht="11.25">
      <c r="A103" s="135"/>
      <c r="B103" s="135"/>
      <c r="C103" s="118"/>
      <c r="D103" s="118"/>
      <c r="E103" s="118"/>
      <c r="F103" s="118"/>
      <c r="G103" s="118"/>
      <c r="H103" s="153"/>
    </row>
    <row r="104" spans="1:8" ht="11.25">
      <c r="A104" s="135"/>
      <c r="B104" s="135"/>
      <c r="C104" s="118"/>
      <c r="D104" s="118"/>
      <c r="E104" s="118"/>
      <c r="F104" s="118"/>
      <c r="G104" s="118"/>
      <c r="H104" s="153"/>
    </row>
    <row r="105" spans="1:8" ht="11.25">
      <c r="A105" s="135"/>
      <c r="B105" s="135"/>
      <c r="C105" s="118"/>
      <c r="D105" s="118"/>
      <c r="E105" s="118"/>
      <c r="F105" s="118"/>
      <c r="G105" s="118"/>
      <c r="H105" s="153"/>
    </row>
    <row r="106" spans="1:8" ht="11.25">
      <c r="A106" s="135"/>
      <c r="B106" s="135"/>
      <c r="C106" s="118"/>
      <c r="D106" s="118"/>
      <c r="E106" s="118"/>
      <c r="F106" s="118"/>
      <c r="G106" s="118"/>
      <c r="H106" s="153"/>
    </row>
    <row r="107" spans="1:8" ht="11.25">
      <c r="A107" s="154"/>
      <c r="B107" s="154" t="s">
        <v>200</v>
      </c>
      <c r="C107" s="155">
        <f>SUM(C93:C106)</f>
        <v>0</v>
      </c>
      <c r="D107" s="155">
        <f>SUM(D93:D106)</f>
        <v>0</v>
      </c>
      <c r="E107" s="155">
        <f>SUM(E93:E106)</f>
        <v>0</v>
      </c>
      <c r="F107" s="155">
        <f>SUM(F93:F106)</f>
        <v>0</v>
      </c>
      <c r="G107" s="155">
        <f>SUM(G93:G106)</f>
        <v>0</v>
      </c>
      <c r="H107" s="155"/>
    </row>
  </sheetData>
  <sheetProtection/>
  <dataValidations count="8">
    <dataValidation allowBlank="1" showInputMessage="1" showErrorMessage="1" prompt="Corresponde al número de la cuenta de acuerdo al Plan de Cuentas emitido por el CONAC (DOF 23/12/2015)." sqref="A7 A92"/>
    <dataValidation allowBlank="1" showInputMessage="1" showErrorMessage="1" prompt="Informar sobre la factibilidad de pago." sqref="H7 H92"/>
    <dataValidation allowBlank="1" showInputMessage="1" showErrorMessage="1" prompt="Importe de la cuentas por cobrar con vencimiento mayor a 365 días." sqref="G7 G92"/>
    <dataValidation allowBlank="1" showInputMessage="1" showErrorMessage="1" prompt="Importe de la cuentas por cobrar con fecha de vencimiento de 181 a 365 días." sqref="F7 F92"/>
    <dataValidation allowBlank="1" showInputMessage="1" showErrorMessage="1" prompt="Importe de la cuentas por cobrar con fecha de vencimiento de 91 a 180 días." sqref="E7 E92"/>
    <dataValidation allowBlank="1" showInputMessage="1" showErrorMessage="1" prompt="Importe de la cuentas por cobrar con fecha de vencimiento de 1 a 90 días." sqref="D7 D92"/>
    <dataValidation allowBlank="1" showInputMessage="1" showErrorMessage="1" prompt="Corresponde al nombre o descripción de la cuenta de acuerdo al Plan de Cuentas emitido por el CONAC." sqref="B7 B92"/>
    <dataValidation allowBlank="1" showInputMessage="1" showErrorMessage="1" prompt="Saldo final de la Información Financiera Trimestral que se presenta (trimestral: 1er, 2do, 3ro. o 4to.)." sqref="C7 C92"/>
  </dataValidation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zoomScalePageLayoutView="0" workbookViewId="0" topLeftCell="A1">
      <selection activeCell="B17" sqref="B17"/>
    </sheetView>
  </sheetViews>
  <sheetFormatPr defaultColWidth="13.7109375" defaultRowHeight="15"/>
  <cols>
    <col min="1" max="1" width="20.7109375" style="243" customWidth="1"/>
    <col min="2" max="2" width="50.7109375" style="243" customWidth="1"/>
    <col min="3" max="3" width="17.7109375" style="9" customWidth="1"/>
    <col min="4" max="5" width="17.7109375" style="243" customWidth="1"/>
    <col min="6" max="16384" width="13.7109375" style="243" customWidth="1"/>
  </cols>
  <sheetData>
    <row r="1" spans="1:4" ht="11.25">
      <c r="A1" s="3" t="s">
        <v>43</v>
      </c>
      <c r="B1" s="3"/>
      <c r="D1" s="9"/>
    </row>
    <row r="2" spans="1:5" ht="11.25">
      <c r="A2" s="3" t="s">
        <v>174</v>
      </c>
      <c r="B2" s="3"/>
      <c r="D2" s="9"/>
      <c r="E2" s="7" t="s">
        <v>44</v>
      </c>
    </row>
    <row r="5" spans="1:5" ht="11.25" customHeight="1">
      <c r="A5" s="228" t="s">
        <v>183</v>
      </c>
      <c r="B5" s="228"/>
      <c r="E5" s="65" t="s">
        <v>75</v>
      </c>
    </row>
    <row r="6" ht="11.25">
      <c r="D6" s="64"/>
    </row>
    <row r="7" spans="1:5" ht="15" customHeight="1">
      <c r="A7" s="14" t="s">
        <v>45</v>
      </c>
      <c r="B7" s="15" t="s">
        <v>46</v>
      </c>
      <c r="C7" s="16" t="s">
        <v>47</v>
      </c>
      <c r="D7" s="16" t="s">
        <v>76</v>
      </c>
      <c r="E7" s="16" t="s">
        <v>54</v>
      </c>
    </row>
    <row r="8" spans="1:5" ht="11.25" customHeight="1">
      <c r="A8" s="135"/>
      <c r="B8" s="135" t="s">
        <v>442</v>
      </c>
      <c r="C8" s="153"/>
      <c r="D8" s="153"/>
      <c r="E8" s="120"/>
    </row>
    <row r="9" spans="1:5" ht="11.25">
      <c r="A9" s="135"/>
      <c r="B9" s="135"/>
      <c r="C9" s="153"/>
      <c r="D9" s="153"/>
      <c r="E9" s="120"/>
    </row>
    <row r="10" spans="1:5" ht="11.25">
      <c r="A10" s="162"/>
      <c r="B10" s="162" t="s">
        <v>202</v>
      </c>
      <c r="C10" s="163">
        <f>SUM(C8:C9)</f>
        <v>0</v>
      </c>
      <c r="D10" s="161"/>
      <c r="E10" s="161"/>
    </row>
    <row r="13" spans="1:5" ht="11.25" customHeight="1">
      <c r="A13" s="10" t="s">
        <v>201</v>
      </c>
      <c r="B13" s="310"/>
      <c r="E13" s="65" t="s">
        <v>75</v>
      </c>
    </row>
    <row r="14" ht="11.25">
      <c r="A14" s="241"/>
    </row>
    <row r="15" spans="1:5" ht="15" customHeight="1">
      <c r="A15" s="14" t="s">
        <v>45</v>
      </c>
      <c r="B15" s="15" t="s">
        <v>46</v>
      </c>
      <c r="C15" s="16" t="s">
        <v>47</v>
      </c>
      <c r="D15" s="16" t="s">
        <v>76</v>
      </c>
      <c r="E15" s="16" t="s">
        <v>54</v>
      </c>
    </row>
    <row r="16" spans="1:5" ht="11.25">
      <c r="A16" s="156"/>
      <c r="B16" s="157" t="s">
        <v>442</v>
      </c>
      <c r="C16" s="158"/>
      <c r="D16" s="153"/>
      <c r="E16" s="120"/>
    </row>
    <row r="17" spans="1:5" ht="11.25">
      <c r="A17" s="135"/>
      <c r="B17" s="159"/>
      <c r="C17" s="153"/>
      <c r="D17" s="153"/>
      <c r="E17" s="120"/>
    </row>
    <row r="18" spans="1:5" ht="11.25">
      <c r="A18" s="154"/>
      <c r="B18" s="154" t="s">
        <v>203</v>
      </c>
      <c r="C18" s="160">
        <f>SUM(C16:C17)</f>
        <v>0</v>
      </c>
      <c r="D18" s="161"/>
      <c r="E18" s="161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  <dataValidation allowBlank="1" showInputMessage="1" showErrorMessage="1" prompt="Saldo final de la Información Financiera Trimestral que se presenta (trimestral: 1er, 2do, 3ro. o 4to.)." sqref="C7 C15"/>
  </dataValidation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zoomScalePageLayoutView="0" workbookViewId="0" topLeftCell="A20">
      <selection activeCell="B25" sqref="B25"/>
    </sheetView>
  </sheetViews>
  <sheetFormatPr defaultColWidth="11.421875" defaultRowHeight="15"/>
  <cols>
    <col min="1" max="1" width="20.7109375" style="243" customWidth="1"/>
    <col min="2" max="2" width="50.7109375" style="243" customWidth="1"/>
    <col min="3" max="3" width="17.7109375" style="9" customWidth="1"/>
    <col min="4" max="5" width="17.7109375" style="243" customWidth="1"/>
    <col min="6" max="16384" width="11.421875" style="243" customWidth="1"/>
  </cols>
  <sheetData>
    <row r="1" spans="1:5" s="32" customFormat="1" ht="11.25">
      <c r="A1" s="57" t="s">
        <v>43</v>
      </c>
      <c r="B1" s="57"/>
      <c r="C1" s="66"/>
      <c r="D1" s="67"/>
      <c r="E1" s="7"/>
    </row>
    <row r="2" spans="1:3" s="32" customFormat="1" ht="11.25">
      <c r="A2" s="57" t="s">
        <v>174</v>
      </c>
      <c r="B2" s="57"/>
      <c r="C2" s="33"/>
    </row>
    <row r="3" s="32" customFormat="1" ht="11.25">
      <c r="C3" s="33"/>
    </row>
    <row r="4" s="32" customFormat="1" ht="11.25">
      <c r="C4" s="33"/>
    </row>
    <row r="5" spans="1:5" s="32" customFormat="1" ht="11.25">
      <c r="A5" s="10" t="s">
        <v>370</v>
      </c>
      <c r="B5" s="310"/>
      <c r="C5" s="9"/>
      <c r="D5" s="243"/>
      <c r="E5" s="65" t="s">
        <v>205</v>
      </c>
    </row>
    <row r="6" spans="1:5" s="32" customFormat="1" ht="11.25">
      <c r="A6" s="241"/>
      <c r="B6" s="243"/>
      <c r="C6" s="9"/>
      <c r="D6" s="243"/>
      <c r="E6" s="243"/>
    </row>
    <row r="7" spans="1:5" s="32" customFormat="1" ht="15" customHeight="1">
      <c r="A7" s="14" t="s">
        <v>45</v>
      </c>
      <c r="B7" s="15" t="s">
        <v>46</v>
      </c>
      <c r="C7" s="16" t="s">
        <v>47</v>
      </c>
      <c r="D7" s="16" t="s">
        <v>76</v>
      </c>
      <c r="E7" s="16" t="s">
        <v>54</v>
      </c>
    </row>
    <row r="8" spans="1:5" s="32" customFormat="1" ht="11.25">
      <c r="A8" s="156"/>
      <c r="B8" s="157"/>
      <c r="C8" s="158"/>
      <c r="D8" s="153"/>
      <c r="E8" s="120"/>
    </row>
    <row r="9" spans="1:5" s="32" customFormat="1" ht="11.25">
      <c r="A9" s="135"/>
      <c r="B9" s="159"/>
      <c r="C9" s="153"/>
      <c r="D9" s="153"/>
      <c r="E9" s="120"/>
    </row>
    <row r="10" spans="1:5" s="32" customFormat="1" ht="11.25">
      <c r="A10" s="154"/>
      <c r="B10" s="154" t="s">
        <v>371</v>
      </c>
      <c r="C10" s="160">
        <f>SUM(C8:C9)</f>
        <v>0</v>
      </c>
      <c r="D10" s="161"/>
      <c r="E10" s="161"/>
    </row>
    <row r="11" s="32" customFormat="1" ht="11.25">
      <c r="C11" s="33"/>
    </row>
    <row r="12" s="32" customFormat="1" ht="11.25">
      <c r="C12" s="33"/>
    </row>
    <row r="13" spans="1:5" s="32" customFormat="1" ht="11.25" customHeight="1">
      <c r="A13" s="10" t="s">
        <v>372</v>
      </c>
      <c r="B13" s="10"/>
      <c r="C13" s="33"/>
      <c r="D13" s="68"/>
      <c r="E13" s="310" t="s">
        <v>373</v>
      </c>
    </row>
    <row r="14" spans="1:4" s="67" customFormat="1" ht="11.25">
      <c r="A14" s="35"/>
      <c r="B14" s="35"/>
      <c r="C14" s="64"/>
      <c r="D14" s="68"/>
    </row>
    <row r="15" spans="1:5" ht="15" customHeight="1">
      <c r="A15" s="14" t="s">
        <v>45</v>
      </c>
      <c r="B15" s="15" t="s">
        <v>46</v>
      </c>
      <c r="C15" s="16" t="s">
        <v>47</v>
      </c>
      <c r="D15" s="16" t="s">
        <v>76</v>
      </c>
      <c r="E15" s="16" t="s">
        <v>54</v>
      </c>
    </row>
    <row r="16" spans="1:5" ht="11.25" customHeight="1">
      <c r="A16" s="130"/>
      <c r="B16" s="140"/>
      <c r="C16" s="118"/>
      <c r="D16" s="118"/>
      <c r="E16" s="120"/>
    </row>
    <row r="17" spans="1:5" ht="11.25">
      <c r="A17" s="130"/>
      <c r="B17" s="140"/>
      <c r="C17" s="118"/>
      <c r="D17" s="118"/>
      <c r="E17" s="120"/>
    </row>
    <row r="18" spans="1:5" ht="11.25">
      <c r="A18" s="345"/>
      <c r="B18" s="345" t="s">
        <v>374</v>
      </c>
      <c r="C18" s="346">
        <f>SUM(C16:C17)</f>
        <v>0</v>
      </c>
      <c r="D18" s="122"/>
      <c r="E18" s="122"/>
    </row>
    <row r="21" spans="1:5" ht="11.25">
      <c r="A21" s="10" t="s">
        <v>129</v>
      </c>
      <c r="B21" s="310"/>
      <c r="E21" s="65" t="s">
        <v>205</v>
      </c>
    </row>
    <row r="22" ht="11.25">
      <c r="A22" s="241"/>
    </row>
    <row r="23" spans="1:5" ht="15" customHeight="1">
      <c r="A23" s="14" t="s">
        <v>45</v>
      </c>
      <c r="B23" s="15" t="s">
        <v>46</v>
      </c>
      <c r="C23" s="16" t="s">
        <v>47</v>
      </c>
      <c r="D23" s="16" t="s">
        <v>76</v>
      </c>
      <c r="E23" s="16" t="s">
        <v>54</v>
      </c>
    </row>
    <row r="24" spans="1:5" ht="11.25">
      <c r="A24" s="156"/>
      <c r="B24" s="157" t="s">
        <v>442</v>
      </c>
      <c r="C24" s="158"/>
      <c r="D24" s="153"/>
      <c r="E24" s="120"/>
    </row>
    <row r="25" spans="1:5" ht="11.25">
      <c r="A25" s="135"/>
      <c r="B25" s="159"/>
      <c r="C25" s="153"/>
      <c r="D25" s="153"/>
      <c r="E25" s="120"/>
    </row>
    <row r="26" spans="1:5" ht="11.25">
      <c r="A26" s="154"/>
      <c r="B26" s="154" t="s">
        <v>204</v>
      </c>
      <c r="C26" s="160">
        <f>SUM(C24:C25)</f>
        <v>0</v>
      </c>
      <c r="D26" s="161"/>
      <c r="E26" s="161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Saldo final de la Información Financiera Trimestral que se presenta (trimestral: 1er, 2do, 3ro. o 4to.)." sqref="C7 C15 C23"/>
  </dataValidation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11.421875" defaultRowHeight="15"/>
  <cols>
    <col min="1" max="1" width="8.7109375" style="6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71" customWidth="1"/>
    <col min="8" max="8" width="14.28125" style="71" customWidth="1"/>
    <col min="9" max="9" width="13.421875" style="71" customWidth="1"/>
    <col min="10" max="10" width="9.421875" style="71" customWidth="1"/>
    <col min="11" max="12" width="9.7109375" style="71" customWidth="1"/>
    <col min="13" max="15" width="12.7109375" style="71" customWidth="1"/>
    <col min="16" max="16" width="9.140625" style="2" customWidth="1"/>
    <col min="17" max="18" width="10.7109375" style="2" customWidth="1"/>
    <col min="19" max="19" width="10.7109375" style="77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248" customWidth="1"/>
    <col min="29" max="16384" width="11.421875" style="249" customWidth="1"/>
  </cols>
  <sheetData>
    <row r="1" spans="1:28" s="67" customFormat="1" ht="18" customHeight="1">
      <c r="A1" s="403" t="s">
        <v>873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7"/>
      <c r="AB1" s="32"/>
    </row>
    <row r="2" spans="1:28" s="67" customFormat="1" ht="11.2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70"/>
      <c r="T2" s="8"/>
      <c r="U2" s="8"/>
      <c r="V2" s="8"/>
      <c r="W2" s="8"/>
      <c r="X2" s="8"/>
      <c r="Y2" s="8"/>
      <c r="Z2" s="8"/>
      <c r="AA2" s="8"/>
      <c r="AB2" s="32"/>
    </row>
    <row r="3" spans="1:28" s="67" customFormat="1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70"/>
      <c r="T3" s="8"/>
      <c r="U3" s="8"/>
      <c r="V3" s="8"/>
      <c r="W3" s="8"/>
      <c r="X3" s="8"/>
      <c r="Y3" s="8"/>
      <c r="Z3" s="8"/>
      <c r="AA3" s="8"/>
      <c r="AB3" s="32"/>
    </row>
    <row r="4" spans="1:28" s="67" customFormat="1" ht="11.25" customHeight="1">
      <c r="A4" s="10" t="s">
        <v>122</v>
      </c>
      <c r="B4" s="282"/>
      <c r="C4" s="282"/>
      <c r="D4" s="282"/>
      <c r="E4" s="283"/>
      <c r="F4" s="33"/>
      <c r="G4" s="33"/>
      <c r="H4" s="33"/>
      <c r="I4" s="33"/>
      <c r="J4" s="71"/>
      <c r="K4" s="71"/>
      <c r="L4" s="71"/>
      <c r="M4" s="71"/>
      <c r="N4" s="71"/>
      <c r="O4" s="9"/>
      <c r="P4" s="404" t="s">
        <v>77</v>
      </c>
      <c r="Q4" s="404"/>
      <c r="R4" s="404"/>
      <c r="S4" s="404"/>
      <c r="T4" s="404"/>
      <c r="U4" s="8"/>
      <c r="V4" s="8"/>
      <c r="W4" s="8"/>
      <c r="X4" s="8"/>
      <c r="Y4" s="8"/>
      <c r="Z4" s="8"/>
      <c r="AA4" s="8"/>
      <c r="AB4" s="32"/>
    </row>
    <row r="5" spans="1:27" s="67" customFormat="1" ht="11.25">
      <c r="A5" s="213"/>
      <c r="B5" s="214"/>
      <c r="C5" s="215"/>
      <c r="D5" s="17"/>
      <c r="E5" s="68"/>
      <c r="F5" s="64"/>
      <c r="G5" s="64"/>
      <c r="H5" s="64"/>
      <c r="I5" s="64"/>
      <c r="J5" s="18"/>
      <c r="K5" s="18"/>
      <c r="L5" s="18"/>
      <c r="M5" s="18"/>
      <c r="N5" s="18"/>
      <c r="O5" s="18"/>
      <c r="P5" s="17"/>
      <c r="Q5" s="17"/>
      <c r="R5" s="17"/>
      <c r="S5" s="72"/>
      <c r="T5" s="17"/>
      <c r="U5" s="17"/>
      <c r="V5" s="17"/>
      <c r="W5" s="17"/>
      <c r="X5" s="17"/>
      <c r="Y5" s="17"/>
      <c r="Z5" s="17"/>
      <c r="AA5" s="17"/>
    </row>
    <row r="6" spans="1:27" ht="15.75" customHeight="1">
      <c r="A6" s="216"/>
      <c r="B6" s="405" t="s">
        <v>78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6"/>
    </row>
    <row r="7" spans="1:27" ht="12.75" customHeight="1">
      <c r="A7" s="246"/>
      <c r="B7" s="246"/>
      <c r="C7" s="246"/>
      <c r="D7" s="246"/>
      <c r="E7" s="246"/>
      <c r="F7" s="256" t="s">
        <v>112</v>
      </c>
      <c r="G7" s="257"/>
      <c r="H7" s="261" t="s">
        <v>224</v>
      </c>
      <c r="I7" s="258"/>
      <c r="J7" s="246"/>
      <c r="K7" s="256" t="s">
        <v>113</v>
      </c>
      <c r="L7" s="257"/>
      <c r="M7" s="258"/>
      <c r="N7" s="258"/>
      <c r="O7" s="258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</row>
    <row r="8" spans="1:28" s="251" customFormat="1" ht="33.75" customHeight="1">
      <c r="A8" s="247" t="s">
        <v>117</v>
      </c>
      <c r="B8" s="247" t="s">
        <v>79</v>
      </c>
      <c r="C8" s="247" t="s">
        <v>80</v>
      </c>
      <c r="D8" s="247" t="s">
        <v>134</v>
      </c>
      <c r="E8" s="247" t="s">
        <v>118</v>
      </c>
      <c r="F8" s="259" t="s">
        <v>92</v>
      </c>
      <c r="G8" s="259" t="s">
        <v>93</v>
      </c>
      <c r="H8" s="259" t="s">
        <v>93</v>
      </c>
      <c r="I8" s="260" t="s">
        <v>119</v>
      </c>
      <c r="J8" s="247" t="s">
        <v>81</v>
      </c>
      <c r="K8" s="259" t="s">
        <v>92</v>
      </c>
      <c r="L8" s="259" t="s">
        <v>93</v>
      </c>
      <c r="M8" s="260" t="s">
        <v>114</v>
      </c>
      <c r="N8" s="260" t="s">
        <v>115</v>
      </c>
      <c r="O8" s="260" t="s">
        <v>82</v>
      </c>
      <c r="P8" s="247" t="s">
        <v>120</v>
      </c>
      <c r="Q8" s="247" t="s">
        <v>121</v>
      </c>
      <c r="R8" s="247" t="s">
        <v>83</v>
      </c>
      <c r="S8" s="247" t="s">
        <v>84</v>
      </c>
      <c r="T8" s="247" t="s">
        <v>85</v>
      </c>
      <c r="U8" s="247" t="s">
        <v>86</v>
      </c>
      <c r="V8" s="247" t="s">
        <v>87</v>
      </c>
      <c r="W8" s="247" t="s">
        <v>88</v>
      </c>
      <c r="X8" s="247" t="s">
        <v>89</v>
      </c>
      <c r="Y8" s="247" t="s">
        <v>116</v>
      </c>
      <c r="Z8" s="247" t="s">
        <v>90</v>
      </c>
      <c r="AA8" s="247" t="s">
        <v>91</v>
      </c>
      <c r="AB8" s="250"/>
    </row>
    <row r="9" spans="1:27" ht="11.25">
      <c r="A9" s="262" t="s">
        <v>94</v>
      </c>
      <c r="B9" s="263"/>
      <c r="C9" s="264"/>
      <c r="D9" s="264"/>
      <c r="E9" s="264"/>
      <c r="F9" s="265"/>
      <c r="G9" s="265"/>
      <c r="H9" s="266"/>
      <c r="I9" s="266"/>
      <c r="J9" s="267"/>
      <c r="K9" s="265"/>
      <c r="L9" s="265"/>
      <c r="M9" s="265"/>
      <c r="N9" s="265"/>
      <c r="O9" s="265"/>
      <c r="P9" s="268"/>
      <c r="Q9" s="268"/>
      <c r="R9" s="269"/>
      <c r="S9" s="269"/>
      <c r="T9" s="264"/>
      <c r="U9" s="264"/>
      <c r="V9" s="263"/>
      <c r="W9" s="263"/>
      <c r="X9" s="264"/>
      <c r="Y9" s="264"/>
      <c r="Z9" s="269"/>
      <c r="AA9" s="264"/>
    </row>
    <row r="10" spans="1:28" s="253" customFormat="1" ht="11.25">
      <c r="A10" s="262" t="s">
        <v>95</v>
      </c>
      <c r="B10" s="263"/>
      <c r="C10" s="264"/>
      <c r="D10" s="264"/>
      <c r="E10" s="264"/>
      <c r="F10" s="265"/>
      <c r="G10" s="265"/>
      <c r="H10" s="266"/>
      <c r="I10" s="266"/>
      <c r="J10" s="267"/>
      <c r="K10" s="265"/>
      <c r="L10" s="265"/>
      <c r="M10" s="265"/>
      <c r="N10" s="265"/>
      <c r="O10" s="265"/>
      <c r="P10" s="268"/>
      <c r="Q10" s="268"/>
      <c r="R10" s="269"/>
      <c r="S10" s="269"/>
      <c r="T10" s="264"/>
      <c r="U10" s="264"/>
      <c r="V10" s="263"/>
      <c r="W10" s="263"/>
      <c r="X10" s="264"/>
      <c r="Y10" s="264"/>
      <c r="Z10" s="269"/>
      <c r="AA10" s="264"/>
      <c r="AB10" s="252"/>
    </row>
    <row r="11" spans="1:27" s="248" customFormat="1" ht="11.25">
      <c r="A11" s="262" t="s">
        <v>96</v>
      </c>
      <c r="B11" s="263"/>
      <c r="C11" s="264"/>
      <c r="D11" s="264"/>
      <c r="E11" s="264"/>
      <c r="F11" s="265"/>
      <c r="G11" s="265"/>
      <c r="H11" s="266"/>
      <c r="I11" s="266"/>
      <c r="J11" s="267"/>
      <c r="K11" s="265"/>
      <c r="L11" s="265"/>
      <c r="M11" s="265"/>
      <c r="N11" s="265"/>
      <c r="O11" s="265"/>
      <c r="P11" s="268"/>
      <c r="Q11" s="268"/>
      <c r="R11" s="269"/>
      <c r="S11" s="269"/>
      <c r="T11" s="264"/>
      <c r="U11" s="264"/>
      <c r="V11" s="263"/>
      <c r="W11" s="263"/>
      <c r="X11" s="264"/>
      <c r="Y11" s="264"/>
      <c r="Z11" s="269"/>
      <c r="AA11" s="264"/>
    </row>
    <row r="12" spans="1:27" s="248" customFormat="1" ht="11.25">
      <c r="A12" s="262" t="s">
        <v>97</v>
      </c>
      <c r="B12" s="263"/>
      <c r="C12" s="264"/>
      <c r="D12" s="264"/>
      <c r="E12" s="264"/>
      <c r="F12" s="265"/>
      <c r="G12" s="265"/>
      <c r="H12" s="266"/>
      <c r="I12" s="266"/>
      <c r="J12" s="267"/>
      <c r="K12" s="265"/>
      <c r="L12" s="265"/>
      <c r="M12" s="265"/>
      <c r="N12" s="265"/>
      <c r="O12" s="265"/>
      <c r="P12" s="268"/>
      <c r="Q12" s="268"/>
      <c r="R12" s="269"/>
      <c r="S12" s="269"/>
      <c r="T12" s="264"/>
      <c r="U12" s="264"/>
      <c r="V12" s="263"/>
      <c r="W12" s="263"/>
      <c r="X12" s="264"/>
      <c r="Y12" s="264"/>
      <c r="Z12" s="269"/>
      <c r="AA12" s="264"/>
    </row>
    <row r="13" spans="1:27" s="248" customFormat="1" ht="11.25">
      <c r="A13" s="262"/>
      <c r="B13" s="263"/>
      <c r="C13" s="264"/>
      <c r="D13" s="264"/>
      <c r="E13" s="264"/>
      <c r="F13" s="265"/>
      <c r="G13" s="265"/>
      <c r="H13" s="266"/>
      <c r="I13" s="266"/>
      <c r="J13" s="267"/>
      <c r="K13" s="265"/>
      <c r="L13" s="265"/>
      <c r="M13" s="265"/>
      <c r="N13" s="265"/>
      <c r="O13" s="265"/>
      <c r="P13" s="268"/>
      <c r="Q13" s="268"/>
      <c r="R13" s="269"/>
      <c r="S13" s="269"/>
      <c r="T13" s="264"/>
      <c r="U13" s="264"/>
      <c r="V13" s="263"/>
      <c r="W13" s="263"/>
      <c r="X13" s="264"/>
      <c r="Y13" s="264"/>
      <c r="Z13" s="269"/>
      <c r="AA13" s="264"/>
    </row>
    <row r="14" spans="1:27" s="248" customFormat="1" ht="11.25">
      <c r="A14" s="262"/>
      <c r="B14" s="263"/>
      <c r="C14" s="264"/>
      <c r="D14" s="264"/>
      <c r="E14" s="264"/>
      <c r="F14" s="265"/>
      <c r="G14" s="265"/>
      <c r="H14" s="266"/>
      <c r="I14" s="266"/>
      <c r="J14" s="267"/>
      <c r="K14" s="265"/>
      <c r="L14" s="265"/>
      <c r="M14" s="265"/>
      <c r="N14" s="265"/>
      <c r="O14" s="265"/>
      <c r="P14" s="268"/>
      <c r="Q14" s="268"/>
      <c r="R14" s="269"/>
      <c r="S14" s="269"/>
      <c r="T14" s="264"/>
      <c r="U14" s="264"/>
      <c r="V14" s="263"/>
      <c r="W14" s="263"/>
      <c r="X14" s="264"/>
      <c r="Y14" s="264"/>
      <c r="Z14" s="269"/>
      <c r="AA14" s="264"/>
    </row>
    <row r="15" spans="1:27" s="248" customFormat="1" ht="11.25">
      <c r="A15" s="262"/>
      <c r="B15" s="263"/>
      <c r="C15" s="264"/>
      <c r="D15" s="264"/>
      <c r="E15" s="264"/>
      <c r="F15" s="265"/>
      <c r="G15" s="265"/>
      <c r="H15" s="266"/>
      <c r="I15" s="266"/>
      <c r="J15" s="267"/>
      <c r="K15" s="265"/>
      <c r="L15" s="265"/>
      <c r="M15" s="265"/>
      <c r="N15" s="265"/>
      <c r="O15" s="265"/>
      <c r="P15" s="268"/>
      <c r="Q15" s="268"/>
      <c r="R15" s="269"/>
      <c r="S15" s="269"/>
      <c r="T15" s="264"/>
      <c r="U15" s="264"/>
      <c r="V15" s="263"/>
      <c r="W15" s="263"/>
      <c r="X15" s="264"/>
      <c r="Y15" s="264"/>
      <c r="Z15" s="269"/>
      <c r="AA15" s="264"/>
    </row>
    <row r="16" spans="1:27" s="248" customFormat="1" ht="11.25">
      <c r="A16" s="262"/>
      <c r="B16" s="263"/>
      <c r="C16" s="264"/>
      <c r="D16" s="264"/>
      <c r="E16" s="264"/>
      <c r="F16" s="265"/>
      <c r="G16" s="265"/>
      <c r="H16" s="266"/>
      <c r="I16" s="266"/>
      <c r="J16" s="267"/>
      <c r="K16" s="265"/>
      <c r="L16" s="265"/>
      <c r="M16" s="265"/>
      <c r="N16" s="265"/>
      <c r="O16" s="265"/>
      <c r="P16" s="268"/>
      <c r="Q16" s="268"/>
      <c r="R16" s="269"/>
      <c r="S16" s="269"/>
      <c r="T16" s="264"/>
      <c r="U16" s="264"/>
      <c r="V16" s="263"/>
      <c r="W16" s="263"/>
      <c r="X16" s="264"/>
      <c r="Y16" s="264"/>
      <c r="Z16" s="269"/>
      <c r="AA16" s="264"/>
    </row>
    <row r="17" spans="1:27" ht="11.25">
      <c r="A17" s="262"/>
      <c r="B17" s="263"/>
      <c r="C17" s="264"/>
      <c r="D17" s="264"/>
      <c r="E17" s="264"/>
      <c r="F17" s="265"/>
      <c r="G17" s="265"/>
      <c r="H17" s="266"/>
      <c r="I17" s="266"/>
      <c r="J17" s="267"/>
      <c r="K17" s="265"/>
      <c r="L17" s="265"/>
      <c r="M17" s="265"/>
      <c r="N17" s="265"/>
      <c r="O17" s="265"/>
      <c r="P17" s="268"/>
      <c r="Q17" s="268"/>
      <c r="R17" s="269"/>
      <c r="S17" s="269"/>
      <c r="T17" s="264"/>
      <c r="U17" s="264"/>
      <c r="V17" s="263"/>
      <c r="W17" s="263"/>
      <c r="X17" s="264"/>
      <c r="Y17" s="264"/>
      <c r="Z17" s="269"/>
      <c r="AA17" s="264"/>
    </row>
    <row r="18" spans="1:27" s="254" customFormat="1" ht="11.25">
      <c r="A18" s="255">
        <v>900001</v>
      </c>
      <c r="B18" s="217" t="s">
        <v>98</v>
      </c>
      <c r="C18" s="217"/>
      <c r="D18" s="217"/>
      <c r="E18" s="217"/>
      <c r="F18" s="218">
        <f>SUM(F9:F17)</f>
        <v>0</v>
      </c>
      <c r="G18" s="218">
        <f>SUM(G9:G17)</f>
        <v>0</v>
      </c>
      <c r="H18" s="218">
        <f>SUM(H9:H17)</f>
        <v>0</v>
      </c>
      <c r="I18" s="218">
        <f>SUM(I9:I17)</f>
        <v>0</v>
      </c>
      <c r="J18" s="219"/>
      <c r="K18" s="218">
        <f>SUM(K9:K17)</f>
        <v>0</v>
      </c>
      <c r="L18" s="218">
        <f>SUM(L9:L17)</f>
        <v>0</v>
      </c>
      <c r="M18" s="218">
        <f>SUM(M9:M17)</f>
        <v>0</v>
      </c>
      <c r="N18" s="218">
        <f>SUM(N9:N17)</f>
        <v>0</v>
      </c>
      <c r="O18" s="218">
        <f>SUM(O9:O17)</f>
        <v>0</v>
      </c>
      <c r="P18" s="220"/>
      <c r="Q18" s="217"/>
      <c r="R18" s="217"/>
      <c r="S18" s="221"/>
      <c r="T18" s="217"/>
      <c r="U18" s="217"/>
      <c r="V18" s="217"/>
      <c r="W18" s="217"/>
      <c r="X18" s="217"/>
      <c r="Y18" s="217"/>
      <c r="Z18" s="217"/>
      <c r="AA18" s="217"/>
    </row>
    <row r="19" spans="1:27" s="254" customFormat="1" ht="11.25">
      <c r="A19" s="48"/>
      <c r="B19" s="73"/>
      <c r="C19" s="73"/>
      <c r="D19" s="73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3"/>
      <c r="R19" s="73"/>
      <c r="S19" s="76"/>
      <c r="T19" s="73"/>
      <c r="U19" s="73"/>
      <c r="V19" s="73"/>
      <c r="W19" s="73"/>
      <c r="X19" s="73"/>
      <c r="Y19" s="73"/>
      <c r="Z19" s="73"/>
      <c r="AA19" s="73"/>
    </row>
    <row r="20" spans="1:27" s="254" customFormat="1" ht="11.25">
      <c r="A20" s="48"/>
      <c r="B20" s="73"/>
      <c r="C20" s="73"/>
      <c r="D20" s="73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73"/>
      <c r="R20" s="73"/>
      <c r="S20" s="76"/>
      <c r="T20" s="73"/>
      <c r="U20" s="73"/>
      <c r="V20" s="73"/>
      <c r="W20" s="73"/>
      <c r="X20" s="73"/>
      <c r="Y20" s="73"/>
      <c r="Z20" s="73"/>
      <c r="AA20" s="73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9"/>
  <sheetViews>
    <sheetView view="pageBreakPreview" zoomScale="90" zoomScaleSheetLayoutView="90" zoomScalePageLayoutView="0" workbookViewId="0" topLeftCell="A204">
      <selection activeCell="A227" sqref="A227"/>
    </sheetView>
  </sheetViews>
  <sheetFormatPr defaultColWidth="12.421875" defaultRowHeight="15"/>
  <cols>
    <col min="1" max="1" width="19.7109375" style="8" customWidth="1"/>
    <col min="2" max="2" width="50.7109375" style="8" customWidth="1"/>
    <col min="3" max="3" width="17.7109375" style="6" customWidth="1"/>
    <col min="4" max="4" width="19.57421875" style="6" customWidth="1"/>
    <col min="5" max="16384" width="12.421875" style="8" customWidth="1"/>
  </cols>
  <sheetData>
    <row r="1" spans="1:4" ht="11.25">
      <c r="A1" s="57" t="s">
        <v>43</v>
      </c>
      <c r="B1" s="57"/>
      <c r="D1" s="7"/>
    </row>
    <row r="2" spans="1:2" ht="11.25">
      <c r="A2" s="57" t="s">
        <v>0</v>
      </c>
      <c r="B2" s="57"/>
    </row>
    <row r="3" spans="3:4" s="32" customFormat="1" ht="11.25">
      <c r="C3" s="58"/>
      <c r="D3" s="58"/>
    </row>
    <row r="4" spans="3:4" s="32" customFormat="1" ht="11.25">
      <c r="C4" s="58"/>
      <c r="D4" s="58"/>
    </row>
    <row r="5" spans="1:4" s="32" customFormat="1" ht="11.25" customHeight="1">
      <c r="A5" s="49" t="s">
        <v>206</v>
      </c>
      <c r="B5" s="49"/>
      <c r="C5" s="33"/>
      <c r="D5" s="12" t="s">
        <v>220</v>
      </c>
    </row>
    <row r="6" spans="1:4" ht="11.25" customHeight="1">
      <c r="A6" s="61"/>
      <c r="B6" s="61"/>
      <c r="C6" s="62"/>
      <c r="D6" s="78"/>
    </row>
    <row r="7" spans="1:4" ht="15" customHeight="1">
      <c r="A7" s="14" t="s">
        <v>45</v>
      </c>
      <c r="B7" s="15" t="s">
        <v>46</v>
      </c>
      <c r="C7" s="16" t="s">
        <v>47</v>
      </c>
      <c r="D7" s="16" t="s">
        <v>54</v>
      </c>
    </row>
    <row r="8" spans="1:4" ht="11.25">
      <c r="A8" s="407" t="s">
        <v>658</v>
      </c>
      <c r="B8" s="408"/>
      <c r="C8" s="124">
        <f>SUM(C9:C170)</f>
        <v>-178634471.30999994</v>
      </c>
      <c r="D8" s="118"/>
    </row>
    <row r="9" spans="1:4" s="243" customFormat="1" ht="11.25">
      <c r="A9" s="130">
        <v>411200101</v>
      </c>
      <c r="B9" s="130" t="s">
        <v>552</v>
      </c>
      <c r="C9" s="356">
        <v>-73644478.31</v>
      </c>
      <c r="D9" s="118"/>
    </row>
    <row r="10" spans="1:4" s="243" customFormat="1" ht="11.25">
      <c r="A10" s="130">
        <v>411200102</v>
      </c>
      <c r="B10" s="130" t="s">
        <v>553</v>
      </c>
      <c r="C10" s="356">
        <v>-6094556.84</v>
      </c>
      <c r="D10" s="118"/>
    </row>
    <row r="11" spans="1:4" s="243" customFormat="1" ht="11.25">
      <c r="A11" s="130">
        <v>411200103</v>
      </c>
      <c r="B11" s="130" t="s">
        <v>554</v>
      </c>
      <c r="C11" s="356">
        <v>-1230379</v>
      </c>
      <c r="D11" s="118"/>
    </row>
    <row r="12" spans="1:4" s="243" customFormat="1" ht="11.25">
      <c r="A12" s="130">
        <v>411200104</v>
      </c>
      <c r="B12" s="130" t="s">
        <v>555</v>
      </c>
      <c r="C12" s="356">
        <v>-261102.26</v>
      </c>
      <c r="D12" s="118"/>
    </row>
    <row r="13" spans="1:4" s="243" customFormat="1" ht="11.25">
      <c r="A13" s="130">
        <v>411200105</v>
      </c>
      <c r="B13" s="130" t="s">
        <v>556</v>
      </c>
      <c r="C13" s="356">
        <v>-939554.14</v>
      </c>
      <c r="D13" s="118"/>
    </row>
    <row r="14" spans="1:4" s="243" customFormat="1" ht="11.25">
      <c r="A14" s="130">
        <v>411300101</v>
      </c>
      <c r="B14" s="130" t="s">
        <v>991</v>
      </c>
      <c r="C14" s="356">
        <v>-112750</v>
      </c>
      <c r="D14" s="118"/>
    </row>
    <row r="15" spans="1:4" s="243" customFormat="1" ht="11.25">
      <c r="A15" s="130">
        <v>411900101</v>
      </c>
      <c r="B15" s="130" t="s">
        <v>557</v>
      </c>
      <c r="C15" s="356">
        <v>-974068</v>
      </c>
      <c r="D15" s="118"/>
    </row>
    <row r="16" spans="1:4" s="243" customFormat="1" ht="11.25">
      <c r="A16" s="130">
        <v>411900102</v>
      </c>
      <c r="B16" s="130" t="s">
        <v>558</v>
      </c>
      <c r="C16" s="356">
        <v>-346156</v>
      </c>
      <c r="D16" s="118"/>
    </row>
    <row r="17" spans="1:4" s="243" customFormat="1" ht="11.25">
      <c r="A17" s="130">
        <v>411900103</v>
      </c>
      <c r="B17" s="130" t="s">
        <v>944</v>
      </c>
      <c r="C17" s="356">
        <v>-352</v>
      </c>
      <c r="D17" s="118"/>
    </row>
    <row r="18" spans="1:4" s="243" customFormat="1" ht="11.25">
      <c r="A18" s="130">
        <v>414100101</v>
      </c>
      <c r="B18" s="130" t="s">
        <v>559</v>
      </c>
      <c r="C18" s="356">
        <v>-3789840.51</v>
      </c>
      <c r="D18" s="118"/>
    </row>
    <row r="19" spans="1:4" s="243" customFormat="1" ht="11.25">
      <c r="A19" s="130">
        <v>414100102</v>
      </c>
      <c r="B19" s="130" t="s">
        <v>560</v>
      </c>
      <c r="C19" s="356">
        <v>-356964</v>
      </c>
      <c r="D19" s="118"/>
    </row>
    <row r="20" spans="1:4" s="243" customFormat="1" ht="11.25">
      <c r="A20" s="130">
        <v>414100103</v>
      </c>
      <c r="B20" s="130" t="s">
        <v>561</v>
      </c>
      <c r="C20" s="356">
        <v>-4489162.68</v>
      </c>
      <c r="D20" s="118"/>
    </row>
    <row r="21" spans="1:4" s="243" customFormat="1" ht="11.25">
      <c r="A21" s="130">
        <v>414100104</v>
      </c>
      <c r="B21" s="130" t="s">
        <v>562</v>
      </c>
      <c r="C21" s="356">
        <v>-8831720.1</v>
      </c>
      <c r="D21" s="118"/>
    </row>
    <row r="22" spans="1:4" s="243" customFormat="1" ht="11.25">
      <c r="A22" s="130">
        <v>414100105</v>
      </c>
      <c r="B22" s="130" t="s">
        <v>563</v>
      </c>
      <c r="C22" s="356">
        <v>-319097.5</v>
      </c>
      <c r="D22" s="118"/>
    </row>
    <row r="23" spans="1:4" s="243" customFormat="1" ht="11.25">
      <c r="A23" s="130">
        <v>414300101</v>
      </c>
      <c r="B23" s="130" t="s">
        <v>564</v>
      </c>
      <c r="C23" s="356">
        <v>-1236785.5</v>
      </c>
      <c r="D23" s="118"/>
    </row>
    <row r="24" spans="1:4" s="243" customFormat="1" ht="11.25">
      <c r="A24" s="130">
        <v>414300102</v>
      </c>
      <c r="B24" s="130" t="s">
        <v>565</v>
      </c>
      <c r="C24" s="356">
        <v>-5606804</v>
      </c>
      <c r="D24" s="118"/>
    </row>
    <row r="25" spans="1:4" s="243" customFormat="1" ht="11.25">
      <c r="A25" s="130">
        <v>414300103</v>
      </c>
      <c r="B25" s="130" t="s">
        <v>566</v>
      </c>
      <c r="C25" s="356">
        <v>-576698.05</v>
      </c>
      <c r="D25" s="118"/>
    </row>
    <row r="26" spans="1:4" s="243" customFormat="1" ht="11.25">
      <c r="A26" s="130">
        <v>414300104</v>
      </c>
      <c r="B26" s="130" t="s">
        <v>567</v>
      </c>
      <c r="C26" s="356">
        <v>-356517</v>
      </c>
      <c r="D26" s="118"/>
    </row>
    <row r="27" spans="1:4" s="243" customFormat="1" ht="11.25">
      <c r="A27" s="130">
        <v>414300105</v>
      </c>
      <c r="B27" s="130" t="s">
        <v>568</v>
      </c>
      <c r="C27" s="356">
        <v>-702069</v>
      </c>
      <c r="D27" s="118"/>
    </row>
    <row r="28" spans="1:4" s="243" customFormat="1" ht="11.25">
      <c r="A28" s="130">
        <v>414300106</v>
      </c>
      <c r="B28" s="130" t="s">
        <v>569</v>
      </c>
      <c r="C28" s="356">
        <v>-353917.33</v>
      </c>
      <c r="D28" s="118"/>
    </row>
    <row r="29" spans="1:4" s="243" customFormat="1" ht="11.25">
      <c r="A29" s="130">
        <v>414300107</v>
      </c>
      <c r="B29" s="130" t="s">
        <v>570</v>
      </c>
      <c r="C29" s="356">
        <v>-1521070.65</v>
      </c>
      <c r="D29" s="118"/>
    </row>
    <row r="30" spans="1:4" s="243" customFormat="1" ht="11.25">
      <c r="A30" s="130">
        <v>414300108</v>
      </c>
      <c r="B30" s="130" t="s">
        <v>571</v>
      </c>
      <c r="C30" s="356">
        <v>-639738.15</v>
      </c>
      <c r="D30" s="118"/>
    </row>
    <row r="31" spans="1:4" s="243" customFormat="1" ht="11.25">
      <c r="A31" s="130">
        <v>414300109</v>
      </c>
      <c r="B31" s="130" t="s">
        <v>572</v>
      </c>
      <c r="C31" s="356">
        <v>-1565602.61</v>
      </c>
      <c r="D31" s="118"/>
    </row>
    <row r="32" spans="1:4" s="243" customFormat="1" ht="11.25">
      <c r="A32" s="130">
        <v>414300110</v>
      </c>
      <c r="B32" s="130" t="s">
        <v>573</v>
      </c>
      <c r="C32" s="356">
        <v>-218863</v>
      </c>
      <c r="D32" s="118"/>
    </row>
    <row r="33" spans="1:4" s="243" customFormat="1" ht="11.25">
      <c r="A33" s="130">
        <v>414300111</v>
      </c>
      <c r="B33" s="130" t="s">
        <v>574</v>
      </c>
      <c r="C33" s="356">
        <v>-1635079.49</v>
      </c>
      <c r="D33" s="118"/>
    </row>
    <row r="34" spans="1:4" s="243" customFormat="1" ht="11.25">
      <c r="A34" s="130">
        <v>414300112</v>
      </c>
      <c r="B34" s="130" t="s">
        <v>575</v>
      </c>
      <c r="C34" s="356">
        <v>-5897576.37</v>
      </c>
      <c r="D34" s="118"/>
    </row>
    <row r="35" spans="1:4" s="243" customFormat="1" ht="11.25">
      <c r="A35" s="130">
        <v>414300113</v>
      </c>
      <c r="B35" s="130" t="s">
        <v>576</v>
      </c>
      <c r="C35" s="356">
        <v>-10204</v>
      </c>
      <c r="D35" s="118"/>
    </row>
    <row r="36" spans="1:4" s="243" customFormat="1" ht="11.25">
      <c r="A36" s="130">
        <v>414300114</v>
      </c>
      <c r="B36" s="130" t="s">
        <v>945</v>
      </c>
      <c r="C36" s="356">
        <v>-15164752.28</v>
      </c>
      <c r="D36" s="118"/>
    </row>
    <row r="37" spans="1:4" s="243" customFormat="1" ht="11.25">
      <c r="A37" s="130">
        <v>414900101</v>
      </c>
      <c r="B37" s="130" t="s">
        <v>898</v>
      </c>
      <c r="C37" s="356">
        <v>-470</v>
      </c>
      <c r="D37" s="118"/>
    </row>
    <row r="38" spans="1:4" s="243" customFormat="1" ht="11.25">
      <c r="A38" s="130">
        <v>415100101</v>
      </c>
      <c r="B38" s="130" t="s">
        <v>577</v>
      </c>
      <c r="C38" s="356">
        <v>-3884688.34</v>
      </c>
      <c r="D38" s="118"/>
    </row>
    <row r="39" spans="1:4" s="243" customFormat="1" ht="11.25">
      <c r="A39" s="130">
        <v>415100102</v>
      </c>
      <c r="B39" s="130" t="s">
        <v>578</v>
      </c>
      <c r="C39" s="356">
        <v>-971664</v>
      </c>
      <c r="D39" s="118"/>
    </row>
    <row r="40" spans="1:4" s="243" customFormat="1" ht="11.25">
      <c r="A40" s="130">
        <v>415100103</v>
      </c>
      <c r="B40" s="130" t="s">
        <v>579</v>
      </c>
      <c r="C40" s="356">
        <v>-31213</v>
      </c>
      <c r="D40" s="118"/>
    </row>
    <row r="41" spans="1:4" s="243" customFormat="1" ht="11.25">
      <c r="A41" s="130">
        <v>415100104</v>
      </c>
      <c r="B41" s="130" t="s">
        <v>580</v>
      </c>
      <c r="C41" s="356">
        <v>-153579</v>
      </c>
      <c r="D41" s="118"/>
    </row>
    <row r="42" spans="1:4" s="243" customFormat="1" ht="11.25">
      <c r="A42" s="130">
        <v>415100105</v>
      </c>
      <c r="B42" s="130" t="s">
        <v>581</v>
      </c>
      <c r="C42" s="356">
        <v>-500686.5</v>
      </c>
      <c r="D42" s="118"/>
    </row>
    <row r="43" spans="1:4" s="243" customFormat="1" ht="11.25">
      <c r="A43" s="130">
        <v>415100106</v>
      </c>
      <c r="B43" s="130" t="s">
        <v>582</v>
      </c>
      <c r="C43" s="356">
        <v>-178101</v>
      </c>
      <c r="D43" s="118"/>
    </row>
    <row r="44" spans="1:4" s="243" customFormat="1" ht="11.25">
      <c r="A44" s="130">
        <v>415100107</v>
      </c>
      <c r="B44" s="130" t="s">
        <v>583</v>
      </c>
      <c r="C44" s="356">
        <v>-917188</v>
      </c>
      <c r="D44" s="118"/>
    </row>
    <row r="45" spans="1:4" s="243" customFormat="1" ht="11.25">
      <c r="A45" s="130">
        <v>415100108</v>
      </c>
      <c r="B45" s="130" t="s">
        <v>584</v>
      </c>
      <c r="C45" s="356">
        <v>-34916</v>
      </c>
      <c r="D45" s="118"/>
    </row>
    <row r="46" spans="1:4" s="243" customFormat="1" ht="11.25">
      <c r="A46" s="130">
        <v>415100109</v>
      </c>
      <c r="B46" s="130" t="s">
        <v>585</v>
      </c>
      <c r="C46" s="356">
        <v>-217766</v>
      </c>
      <c r="D46" s="118"/>
    </row>
    <row r="47" spans="1:4" s="243" customFormat="1" ht="11.25">
      <c r="A47" s="130">
        <v>415100110</v>
      </c>
      <c r="B47" s="130" t="s">
        <v>586</v>
      </c>
      <c r="C47" s="356">
        <v>-79288</v>
      </c>
      <c r="D47" s="118"/>
    </row>
    <row r="48" spans="1:4" s="243" customFormat="1" ht="11.25">
      <c r="A48" s="130">
        <v>415100146</v>
      </c>
      <c r="B48" s="130" t="s">
        <v>587</v>
      </c>
      <c r="C48" s="356">
        <v>-482</v>
      </c>
      <c r="D48" s="118"/>
    </row>
    <row r="49" spans="1:4" s="243" customFormat="1" ht="11.25">
      <c r="A49" s="130">
        <v>415100401</v>
      </c>
      <c r="B49" s="130" t="s">
        <v>588</v>
      </c>
      <c r="C49" s="356">
        <v>-86014</v>
      </c>
      <c r="D49" s="118"/>
    </row>
    <row r="50" spans="1:4" s="243" customFormat="1" ht="11.25">
      <c r="A50" s="130">
        <v>415100403</v>
      </c>
      <c r="B50" s="130" t="s">
        <v>589</v>
      </c>
      <c r="C50" s="356">
        <v>-271.57</v>
      </c>
      <c r="D50" s="118"/>
    </row>
    <row r="51" spans="1:4" s="243" customFormat="1" ht="11.25">
      <c r="A51" s="130">
        <v>415100407</v>
      </c>
      <c r="B51" s="130" t="s">
        <v>590</v>
      </c>
      <c r="C51" s="356">
        <v>-1.21</v>
      </c>
      <c r="D51" s="118"/>
    </row>
    <row r="52" spans="1:4" s="243" customFormat="1" ht="11.25">
      <c r="A52" s="130">
        <v>415100415</v>
      </c>
      <c r="B52" s="130" t="s">
        <v>591</v>
      </c>
      <c r="C52" s="356">
        <v>-770.82</v>
      </c>
      <c r="D52" s="118"/>
    </row>
    <row r="53" spans="1:4" s="243" customFormat="1" ht="11.25">
      <c r="A53" s="130">
        <v>415100433</v>
      </c>
      <c r="B53" s="130" t="s">
        <v>592</v>
      </c>
      <c r="C53" s="356">
        <v>-6931.85</v>
      </c>
      <c r="D53" s="118"/>
    </row>
    <row r="54" spans="1:4" s="243" customFormat="1" ht="11.25">
      <c r="A54" s="130">
        <v>415100445</v>
      </c>
      <c r="B54" s="130" t="s">
        <v>593</v>
      </c>
      <c r="C54" s="356">
        <v>-19553.48</v>
      </c>
      <c r="D54" s="118"/>
    </row>
    <row r="55" spans="1:4" s="243" customFormat="1" ht="11.25">
      <c r="A55" s="130">
        <v>415100446</v>
      </c>
      <c r="B55" s="130" t="s">
        <v>594</v>
      </c>
      <c r="C55" s="356">
        <v>-73830.7</v>
      </c>
      <c r="D55" s="118"/>
    </row>
    <row r="56" spans="1:4" s="243" customFormat="1" ht="11.25">
      <c r="A56" s="130">
        <v>415100473</v>
      </c>
      <c r="B56" s="130" t="s">
        <v>595</v>
      </c>
      <c r="C56" s="356">
        <v>-50664.55</v>
      </c>
      <c r="D56" s="118"/>
    </row>
    <row r="57" spans="1:4" s="243" customFormat="1" ht="11.25">
      <c r="A57" s="130">
        <v>415100475</v>
      </c>
      <c r="B57" s="130" t="s">
        <v>394</v>
      </c>
      <c r="C57" s="356">
        <v>-146436.48</v>
      </c>
      <c r="D57" s="118"/>
    </row>
    <row r="58" spans="1:4" s="243" customFormat="1" ht="11.25">
      <c r="A58" s="130">
        <v>415100477</v>
      </c>
      <c r="B58" s="130" t="s">
        <v>899</v>
      </c>
      <c r="C58" s="356">
        <v>-37.13</v>
      </c>
      <c r="D58" s="118"/>
    </row>
    <row r="59" spans="1:4" s="243" customFormat="1" ht="11.25">
      <c r="A59" s="130">
        <v>415100479</v>
      </c>
      <c r="B59" s="130" t="s">
        <v>395</v>
      </c>
      <c r="C59" s="356">
        <v>-60.71</v>
      </c>
      <c r="D59" s="118"/>
    </row>
    <row r="60" spans="1:4" s="243" customFormat="1" ht="11.25">
      <c r="A60" s="130">
        <v>415100482</v>
      </c>
      <c r="B60" s="130" t="s">
        <v>596</v>
      </c>
      <c r="C60" s="356">
        <v>-15762.03</v>
      </c>
      <c r="D60" s="118"/>
    </row>
    <row r="61" spans="1:4" s="243" customFormat="1" ht="11.25">
      <c r="A61" s="130">
        <v>415100499</v>
      </c>
      <c r="B61" s="130" t="s">
        <v>398</v>
      </c>
      <c r="C61" s="356">
        <v>-7.76</v>
      </c>
      <c r="D61" s="118"/>
    </row>
    <row r="62" spans="1:4" s="243" customFormat="1" ht="11.25">
      <c r="A62" s="130">
        <v>415100502</v>
      </c>
      <c r="B62" s="130" t="s">
        <v>597</v>
      </c>
      <c r="C62" s="356">
        <v>-75147.78</v>
      </c>
      <c r="D62" s="118"/>
    </row>
    <row r="63" spans="1:4" s="243" customFormat="1" ht="11.25">
      <c r="A63" s="130">
        <v>415100503</v>
      </c>
      <c r="B63" s="130" t="s">
        <v>598</v>
      </c>
      <c r="C63" s="356">
        <v>-10927.85</v>
      </c>
      <c r="D63" s="118"/>
    </row>
    <row r="64" spans="1:4" s="243" customFormat="1" ht="11.25">
      <c r="A64" s="130">
        <v>415100506</v>
      </c>
      <c r="B64" s="130" t="s">
        <v>401</v>
      </c>
      <c r="C64" s="356">
        <v>-70902.48</v>
      </c>
      <c r="D64" s="118"/>
    </row>
    <row r="65" spans="1:4" s="243" customFormat="1" ht="11.25">
      <c r="A65" s="130">
        <v>415100507</v>
      </c>
      <c r="B65" s="130" t="s">
        <v>599</v>
      </c>
      <c r="C65" s="356">
        <v>-247.8</v>
      </c>
      <c r="D65" s="118"/>
    </row>
    <row r="66" spans="1:4" s="243" customFormat="1" ht="11.25">
      <c r="A66" s="130">
        <v>415100508</v>
      </c>
      <c r="B66" s="130" t="s">
        <v>380</v>
      </c>
      <c r="C66" s="356">
        <v>-8250.76</v>
      </c>
      <c r="D66" s="118"/>
    </row>
    <row r="67" spans="1:4" s="243" customFormat="1" ht="11.25">
      <c r="A67" s="130">
        <v>415100511</v>
      </c>
      <c r="B67" s="130" t="s">
        <v>600</v>
      </c>
      <c r="C67" s="356">
        <v>-576.14</v>
      </c>
      <c r="D67" s="118"/>
    </row>
    <row r="68" spans="1:4" s="243" customFormat="1" ht="11.25">
      <c r="A68" s="130">
        <v>415100513</v>
      </c>
      <c r="B68" s="130" t="s">
        <v>601</v>
      </c>
      <c r="C68" s="356">
        <v>-518.73</v>
      </c>
      <c r="D68" s="118"/>
    </row>
    <row r="69" spans="1:4" s="243" customFormat="1" ht="11.25">
      <c r="A69" s="130">
        <v>415100514</v>
      </c>
      <c r="B69" s="130" t="s">
        <v>602</v>
      </c>
      <c r="C69" s="356">
        <v>-41.72</v>
      </c>
      <c r="D69" s="118"/>
    </row>
    <row r="70" spans="1:4" s="243" customFormat="1" ht="11.25">
      <c r="A70" s="130">
        <v>415100516</v>
      </c>
      <c r="B70" s="130" t="s">
        <v>603</v>
      </c>
      <c r="C70" s="356">
        <v>-15845.41</v>
      </c>
      <c r="D70" s="118"/>
    </row>
    <row r="71" spans="1:4" s="243" customFormat="1" ht="11.25">
      <c r="A71" s="130">
        <v>415100518</v>
      </c>
      <c r="B71" s="130" t="s">
        <v>604</v>
      </c>
      <c r="C71" s="356">
        <v>-21.34</v>
      </c>
      <c r="D71" s="118"/>
    </row>
    <row r="72" spans="1:4" s="243" customFormat="1" ht="11.25">
      <c r="A72" s="130">
        <v>415100519</v>
      </c>
      <c r="B72" s="130" t="s">
        <v>605</v>
      </c>
      <c r="C72" s="356">
        <v>-11727.94</v>
      </c>
      <c r="D72" s="118"/>
    </row>
    <row r="73" spans="1:4" s="243" customFormat="1" ht="11.25">
      <c r="A73" s="130">
        <v>415100521</v>
      </c>
      <c r="B73" s="130" t="s">
        <v>806</v>
      </c>
      <c r="C73" s="356">
        <v>-50.03</v>
      </c>
      <c r="D73" s="118"/>
    </row>
    <row r="74" spans="1:4" s="243" customFormat="1" ht="11.25">
      <c r="A74" s="130">
        <v>415100524</v>
      </c>
      <c r="B74" s="130" t="s">
        <v>403</v>
      </c>
      <c r="C74" s="356">
        <v>-3796.04</v>
      </c>
      <c r="D74" s="118"/>
    </row>
    <row r="75" spans="1:4" s="243" customFormat="1" ht="11.25">
      <c r="A75" s="130">
        <v>415100525</v>
      </c>
      <c r="B75" s="130" t="s">
        <v>404</v>
      </c>
      <c r="C75" s="356">
        <v>-262504.61</v>
      </c>
      <c r="D75" s="118"/>
    </row>
    <row r="76" spans="1:4" s="243" customFormat="1" ht="11.25">
      <c r="A76" s="130">
        <v>415100528</v>
      </c>
      <c r="B76" s="130" t="s">
        <v>383</v>
      </c>
      <c r="C76" s="356">
        <v>-7405.39</v>
      </c>
      <c r="D76" s="118"/>
    </row>
    <row r="77" spans="1:4" s="243" customFormat="1" ht="11.25">
      <c r="A77" s="130">
        <v>415100534</v>
      </c>
      <c r="B77" s="130" t="s">
        <v>606</v>
      </c>
      <c r="C77" s="356">
        <v>-28.9</v>
      </c>
      <c r="D77" s="118"/>
    </row>
    <row r="78" spans="1:4" s="243" customFormat="1" ht="11.25">
      <c r="A78" s="130">
        <v>415100535</v>
      </c>
      <c r="B78" s="130" t="s">
        <v>607</v>
      </c>
      <c r="C78" s="356">
        <v>-9.87</v>
      </c>
      <c r="D78" s="118"/>
    </row>
    <row r="79" spans="1:4" s="243" customFormat="1" ht="11.25">
      <c r="A79" s="130">
        <v>415100537</v>
      </c>
      <c r="B79" s="130" t="s">
        <v>608</v>
      </c>
      <c r="C79" s="356">
        <v>-61.1</v>
      </c>
      <c r="D79" s="118"/>
    </row>
    <row r="80" spans="1:4" s="243" customFormat="1" ht="11.25">
      <c r="A80" s="130">
        <v>415100539</v>
      </c>
      <c r="B80" s="130" t="s">
        <v>609</v>
      </c>
      <c r="C80" s="356">
        <v>-308.43</v>
      </c>
      <c r="D80" s="118"/>
    </row>
    <row r="81" spans="1:4" s="243" customFormat="1" ht="11.25">
      <c r="A81" s="130">
        <v>415100541</v>
      </c>
      <c r="B81" s="130" t="s">
        <v>610</v>
      </c>
      <c r="C81" s="356">
        <v>-251.56</v>
      </c>
      <c r="D81" s="118"/>
    </row>
    <row r="82" spans="1:4" s="243" customFormat="1" ht="11.25">
      <c r="A82" s="130">
        <v>415100542</v>
      </c>
      <c r="B82" s="130" t="s">
        <v>611</v>
      </c>
      <c r="C82" s="356">
        <v>-25.59</v>
      </c>
      <c r="D82" s="118"/>
    </row>
    <row r="83" spans="1:4" s="243" customFormat="1" ht="11.25">
      <c r="A83" s="130">
        <v>415100543</v>
      </c>
      <c r="B83" s="130" t="s">
        <v>612</v>
      </c>
      <c r="C83" s="356">
        <v>-1.16</v>
      </c>
      <c r="D83" s="118"/>
    </row>
    <row r="84" spans="1:4" s="243" customFormat="1" ht="11.25">
      <c r="A84" s="130">
        <v>415100544</v>
      </c>
      <c r="B84" s="130" t="s">
        <v>613</v>
      </c>
      <c r="C84" s="356">
        <v>-116611.44</v>
      </c>
      <c r="D84" s="118"/>
    </row>
    <row r="85" spans="1:4" s="243" customFormat="1" ht="11.25">
      <c r="A85" s="130">
        <v>415100546</v>
      </c>
      <c r="B85" s="130" t="s">
        <v>614</v>
      </c>
      <c r="C85" s="356">
        <v>-42.26</v>
      </c>
      <c r="D85" s="118"/>
    </row>
    <row r="86" spans="1:4" s="243" customFormat="1" ht="11.25">
      <c r="A86" s="130">
        <v>415100548</v>
      </c>
      <c r="B86" s="130" t="s">
        <v>615</v>
      </c>
      <c r="C86" s="356">
        <v>-285.33</v>
      </c>
      <c r="D86" s="118"/>
    </row>
    <row r="87" spans="1:4" s="243" customFormat="1" ht="11.25">
      <c r="A87" s="130">
        <v>415100549</v>
      </c>
      <c r="B87" s="130" t="s">
        <v>616</v>
      </c>
      <c r="C87" s="356">
        <v>-9.67</v>
      </c>
      <c r="D87" s="118"/>
    </row>
    <row r="88" spans="1:4" s="243" customFormat="1" ht="11.25">
      <c r="A88" s="130">
        <v>415100550</v>
      </c>
      <c r="B88" s="130" t="s">
        <v>617</v>
      </c>
      <c r="C88" s="356">
        <v>-20.34</v>
      </c>
      <c r="D88" s="118"/>
    </row>
    <row r="89" spans="1:4" s="243" customFormat="1" ht="11.25">
      <c r="A89" s="130">
        <v>415100553</v>
      </c>
      <c r="B89" s="130" t="s">
        <v>409</v>
      </c>
      <c r="C89" s="356">
        <v>-411.1</v>
      </c>
      <c r="D89" s="118"/>
    </row>
    <row r="90" spans="1:4" s="243" customFormat="1" ht="11.25">
      <c r="A90" s="130">
        <v>415100554</v>
      </c>
      <c r="B90" s="130" t="s">
        <v>410</v>
      </c>
      <c r="C90" s="356">
        <v>-653686.5</v>
      </c>
      <c r="D90" s="118"/>
    </row>
    <row r="91" spans="1:4" s="243" customFormat="1" ht="11.25">
      <c r="A91" s="130">
        <v>415100556</v>
      </c>
      <c r="B91" s="130" t="s">
        <v>618</v>
      </c>
      <c r="C91" s="356">
        <v>-2.03</v>
      </c>
      <c r="D91" s="118"/>
    </row>
    <row r="92" spans="1:4" s="243" customFormat="1" ht="11.25">
      <c r="A92" s="130">
        <v>415100557</v>
      </c>
      <c r="B92" s="130" t="s">
        <v>619</v>
      </c>
      <c r="C92" s="356">
        <v>-958.98</v>
      </c>
      <c r="D92" s="118"/>
    </row>
    <row r="93" spans="1:4" s="243" customFormat="1" ht="11.25">
      <c r="A93" s="130">
        <v>415100558</v>
      </c>
      <c r="B93" s="130" t="s">
        <v>620</v>
      </c>
      <c r="C93" s="356">
        <v>-1047.88</v>
      </c>
      <c r="D93" s="118"/>
    </row>
    <row r="94" spans="1:4" s="243" customFormat="1" ht="11.25">
      <c r="A94" s="130">
        <v>415100559</v>
      </c>
      <c r="B94" s="130" t="s">
        <v>621</v>
      </c>
      <c r="C94" s="356">
        <v>-116.51</v>
      </c>
      <c r="D94" s="118"/>
    </row>
    <row r="95" spans="1:4" s="243" customFormat="1" ht="11.25">
      <c r="A95" s="130">
        <v>415100560</v>
      </c>
      <c r="B95" s="130" t="s">
        <v>622</v>
      </c>
      <c r="C95" s="356">
        <v>-27.14</v>
      </c>
      <c r="D95" s="118"/>
    </row>
    <row r="96" spans="1:4" s="243" customFormat="1" ht="11.25">
      <c r="A96" s="130">
        <v>415100561</v>
      </c>
      <c r="B96" s="130" t="s">
        <v>623</v>
      </c>
      <c r="C96" s="356">
        <v>-160.9</v>
      </c>
      <c r="D96" s="118"/>
    </row>
    <row r="97" spans="1:4" s="243" customFormat="1" ht="11.25">
      <c r="A97" s="130">
        <v>415100562</v>
      </c>
      <c r="B97" s="130" t="s">
        <v>624</v>
      </c>
      <c r="C97" s="356">
        <v>-0.79</v>
      </c>
      <c r="D97" s="118"/>
    </row>
    <row r="98" spans="1:4" s="243" customFormat="1" ht="11.25">
      <c r="A98" s="130">
        <v>415100563</v>
      </c>
      <c r="B98" s="130" t="s">
        <v>625</v>
      </c>
      <c r="C98" s="356">
        <v>-7.95</v>
      </c>
      <c r="D98" s="118"/>
    </row>
    <row r="99" spans="1:4" s="243" customFormat="1" ht="11.25">
      <c r="A99" s="130">
        <v>415100564</v>
      </c>
      <c r="B99" s="130" t="s">
        <v>411</v>
      </c>
      <c r="C99" s="356">
        <v>-67058.62</v>
      </c>
      <c r="D99" s="118"/>
    </row>
    <row r="100" spans="1:4" s="243" customFormat="1" ht="11.25">
      <c r="A100" s="130">
        <v>415100565</v>
      </c>
      <c r="B100" s="130" t="s">
        <v>412</v>
      </c>
      <c r="C100" s="356">
        <v>-40890.92</v>
      </c>
      <c r="D100" s="118"/>
    </row>
    <row r="101" spans="1:4" s="243" customFormat="1" ht="11.25">
      <c r="A101" s="130">
        <v>415100566</v>
      </c>
      <c r="B101" s="130" t="s">
        <v>626</v>
      </c>
      <c r="C101" s="356">
        <v>-24031.42</v>
      </c>
      <c r="D101" s="118"/>
    </row>
    <row r="102" spans="1:4" s="243" customFormat="1" ht="11.25">
      <c r="A102" s="130">
        <v>415100567</v>
      </c>
      <c r="B102" s="130" t="s">
        <v>627</v>
      </c>
      <c r="C102" s="356">
        <v>-14149.08</v>
      </c>
      <c r="D102" s="118"/>
    </row>
    <row r="103" spans="1:4" s="243" customFormat="1" ht="11.25">
      <c r="A103" s="130">
        <v>415100568</v>
      </c>
      <c r="B103" s="130" t="s">
        <v>628</v>
      </c>
      <c r="C103" s="356">
        <v>-28593.26</v>
      </c>
      <c r="D103" s="118"/>
    </row>
    <row r="104" spans="1:4" s="243" customFormat="1" ht="11.25">
      <c r="A104" s="130">
        <v>415100569</v>
      </c>
      <c r="B104" s="130" t="s">
        <v>629</v>
      </c>
      <c r="C104" s="356">
        <v>-93.13</v>
      </c>
      <c r="D104" s="118"/>
    </row>
    <row r="105" spans="1:4" s="243" customFormat="1" ht="11.25">
      <c r="A105" s="130">
        <v>415100570</v>
      </c>
      <c r="B105" s="130" t="s">
        <v>630</v>
      </c>
      <c r="C105" s="356">
        <v>-627.3</v>
      </c>
      <c r="D105" s="118"/>
    </row>
    <row r="106" spans="1:4" s="243" customFormat="1" ht="11.25">
      <c r="A106" s="130">
        <v>415100572</v>
      </c>
      <c r="B106" s="130" t="s">
        <v>631</v>
      </c>
      <c r="C106" s="356">
        <v>-71.58</v>
      </c>
      <c r="D106" s="118"/>
    </row>
    <row r="107" spans="1:4" s="243" customFormat="1" ht="11.25">
      <c r="A107" s="130">
        <v>415100573</v>
      </c>
      <c r="B107" s="130" t="s">
        <v>632</v>
      </c>
      <c r="C107" s="356">
        <v>-12.18</v>
      </c>
      <c r="D107" s="118"/>
    </row>
    <row r="108" spans="1:4" s="243" customFormat="1" ht="11.25">
      <c r="A108" s="130">
        <v>415100574</v>
      </c>
      <c r="B108" s="130" t="s">
        <v>633</v>
      </c>
      <c r="C108" s="356">
        <v>-8.89</v>
      </c>
      <c r="D108" s="118"/>
    </row>
    <row r="109" spans="1:4" s="243" customFormat="1" ht="11.25">
      <c r="A109" s="130">
        <v>415100575</v>
      </c>
      <c r="B109" s="130" t="s">
        <v>634</v>
      </c>
      <c r="C109" s="356">
        <v>-239794.4</v>
      </c>
      <c r="D109" s="118"/>
    </row>
    <row r="110" spans="1:4" s="243" customFormat="1" ht="11.25">
      <c r="A110" s="130">
        <v>415100576</v>
      </c>
      <c r="B110" s="130" t="s">
        <v>635</v>
      </c>
      <c r="C110" s="356">
        <v>1.42</v>
      </c>
      <c r="D110" s="118"/>
    </row>
    <row r="111" spans="1:4" s="243" customFormat="1" ht="11.25">
      <c r="A111" s="130">
        <v>415100577</v>
      </c>
      <c r="B111" s="130" t="s">
        <v>415</v>
      </c>
      <c r="C111" s="356">
        <v>-267161.28</v>
      </c>
      <c r="D111" s="118"/>
    </row>
    <row r="112" spans="1:4" s="243" customFormat="1" ht="11.25">
      <c r="A112" s="130">
        <v>415100578</v>
      </c>
      <c r="B112" s="130" t="s">
        <v>636</v>
      </c>
      <c r="C112" s="356">
        <v>-29.15</v>
      </c>
      <c r="D112" s="118"/>
    </row>
    <row r="113" spans="1:4" s="243" customFormat="1" ht="11.25">
      <c r="A113" s="130">
        <v>415100579</v>
      </c>
      <c r="B113" s="130" t="s">
        <v>637</v>
      </c>
      <c r="C113" s="356">
        <v>-20.74</v>
      </c>
      <c r="D113" s="118"/>
    </row>
    <row r="114" spans="1:4" s="243" customFormat="1" ht="11.25">
      <c r="A114" s="130">
        <v>415100581</v>
      </c>
      <c r="B114" s="130" t="s">
        <v>638</v>
      </c>
      <c r="C114" s="356">
        <v>-201.17</v>
      </c>
      <c r="D114" s="118"/>
    </row>
    <row r="115" spans="1:4" s="243" customFormat="1" ht="11.25">
      <c r="A115" s="130">
        <v>415100582</v>
      </c>
      <c r="B115" s="130" t="s">
        <v>388</v>
      </c>
      <c r="C115" s="356">
        <v>-1010643.28</v>
      </c>
      <c r="D115" s="118"/>
    </row>
    <row r="116" spans="1:4" s="243" customFormat="1" ht="11.25">
      <c r="A116" s="130">
        <v>415100583</v>
      </c>
      <c r="B116" s="130" t="s">
        <v>416</v>
      </c>
      <c r="C116" s="356">
        <v>-84852.57</v>
      </c>
      <c r="D116" s="118"/>
    </row>
    <row r="117" spans="1:4" s="243" customFormat="1" ht="11.25">
      <c r="A117" s="130">
        <v>415100584</v>
      </c>
      <c r="B117" s="130" t="s">
        <v>417</v>
      </c>
      <c r="C117" s="356">
        <v>-18300.3</v>
      </c>
      <c r="D117" s="118"/>
    </row>
    <row r="118" spans="1:4" s="243" customFormat="1" ht="11.25">
      <c r="A118" s="130">
        <v>415100585</v>
      </c>
      <c r="B118" s="130" t="s">
        <v>418</v>
      </c>
      <c r="C118" s="356">
        <v>-964291.02</v>
      </c>
      <c r="D118" s="118"/>
    </row>
    <row r="119" spans="1:4" s="243" customFormat="1" ht="11.25">
      <c r="A119" s="130">
        <v>415100586</v>
      </c>
      <c r="B119" s="130" t="s">
        <v>419</v>
      </c>
      <c r="C119" s="356">
        <v>-72864.64</v>
      </c>
      <c r="D119" s="118"/>
    </row>
    <row r="120" spans="1:4" s="243" customFormat="1" ht="11.25">
      <c r="A120" s="130">
        <v>415100587</v>
      </c>
      <c r="B120" s="130" t="s">
        <v>639</v>
      </c>
      <c r="C120" s="356">
        <v>-1.88</v>
      </c>
      <c r="D120" s="118"/>
    </row>
    <row r="121" spans="1:4" s="243" customFormat="1" ht="11.25">
      <c r="A121" s="130">
        <v>415100588</v>
      </c>
      <c r="B121" s="130" t="s">
        <v>640</v>
      </c>
      <c r="C121" s="356">
        <v>-1403.31</v>
      </c>
      <c r="D121" s="118"/>
    </row>
    <row r="122" spans="1:4" s="243" customFormat="1" ht="11.25">
      <c r="A122" s="130">
        <v>415100589</v>
      </c>
      <c r="B122" s="130" t="s">
        <v>420</v>
      </c>
      <c r="C122" s="356">
        <v>-52477.07</v>
      </c>
      <c r="D122" s="118"/>
    </row>
    <row r="123" spans="1:4" s="243" customFormat="1" ht="11.25">
      <c r="A123" s="130">
        <v>415100590</v>
      </c>
      <c r="B123" s="130" t="s">
        <v>421</v>
      </c>
      <c r="C123" s="356">
        <v>-2101.69</v>
      </c>
      <c r="D123" s="118"/>
    </row>
    <row r="124" spans="1:4" s="243" customFormat="1" ht="11.25">
      <c r="A124" s="130">
        <v>415100591</v>
      </c>
      <c r="B124" s="130" t="s">
        <v>641</v>
      </c>
      <c r="C124" s="356">
        <v>-7.12</v>
      </c>
      <c r="D124" s="118"/>
    </row>
    <row r="125" spans="1:4" s="243" customFormat="1" ht="11.25">
      <c r="A125" s="130">
        <v>415100592</v>
      </c>
      <c r="B125" s="130" t="s">
        <v>422</v>
      </c>
      <c r="C125" s="356">
        <v>-26406.28</v>
      </c>
      <c r="D125" s="118"/>
    </row>
    <row r="126" spans="1:4" s="243" customFormat="1" ht="11.25">
      <c r="A126" s="130">
        <v>415100593</v>
      </c>
      <c r="B126" s="130" t="s">
        <v>423</v>
      </c>
      <c r="C126" s="356">
        <v>-34275.03</v>
      </c>
      <c r="D126" s="118"/>
    </row>
    <row r="127" spans="1:4" s="243" customFormat="1" ht="11.25">
      <c r="A127" s="130">
        <v>415100595</v>
      </c>
      <c r="B127" s="130" t="s">
        <v>900</v>
      </c>
      <c r="C127" s="356">
        <v>-152.71</v>
      </c>
      <c r="D127" s="118"/>
    </row>
    <row r="128" spans="1:4" s="243" customFormat="1" ht="11.25">
      <c r="A128" s="130">
        <v>415100597</v>
      </c>
      <c r="B128" s="130" t="s">
        <v>424</v>
      </c>
      <c r="C128" s="356">
        <v>-9040.49</v>
      </c>
      <c r="D128" s="118"/>
    </row>
    <row r="129" spans="1:4" s="243" customFormat="1" ht="11.25">
      <c r="A129" s="130">
        <v>415100598</v>
      </c>
      <c r="B129" s="130" t="s">
        <v>901</v>
      </c>
      <c r="C129" s="356">
        <v>-4494.74</v>
      </c>
      <c r="D129" s="118"/>
    </row>
    <row r="130" spans="1:4" s="243" customFormat="1" ht="11.25">
      <c r="A130" s="130">
        <v>415100599</v>
      </c>
      <c r="B130" s="130" t="s">
        <v>902</v>
      </c>
      <c r="C130" s="356">
        <v>-12339.51</v>
      </c>
      <c r="D130" s="118"/>
    </row>
    <row r="131" spans="1:4" s="243" customFormat="1" ht="11.25">
      <c r="A131" s="130">
        <v>415100600</v>
      </c>
      <c r="B131" s="130" t="s">
        <v>903</v>
      </c>
      <c r="C131" s="356">
        <v>-18.33</v>
      </c>
      <c r="D131" s="118"/>
    </row>
    <row r="132" spans="1:4" s="243" customFormat="1" ht="11.25">
      <c r="A132" s="130">
        <v>415100601</v>
      </c>
      <c r="B132" s="130" t="s">
        <v>642</v>
      </c>
      <c r="C132" s="356">
        <v>-0.46</v>
      </c>
      <c r="D132" s="118"/>
    </row>
    <row r="133" spans="1:4" s="243" customFormat="1" ht="11.25">
      <c r="A133" s="130">
        <v>415100602</v>
      </c>
      <c r="B133" s="130" t="s">
        <v>904</v>
      </c>
      <c r="C133" s="356">
        <v>-868.54</v>
      </c>
      <c r="D133" s="118"/>
    </row>
    <row r="134" spans="1:4" s="243" customFormat="1" ht="11.25">
      <c r="A134" s="130">
        <v>415100603</v>
      </c>
      <c r="B134" s="130" t="s">
        <v>905</v>
      </c>
      <c r="C134" s="356">
        <v>-8082.9</v>
      </c>
      <c r="D134" s="118"/>
    </row>
    <row r="135" spans="1:4" s="243" customFormat="1" ht="11.25">
      <c r="A135" s="130">
        <v>415100604</v>
      </c>
      <c r="B135" s="130" t="s">
        <v>906</v>
      </c>
      <c r="C135" s="356">
        <v>-9.96</v>
      </c>
      <c r="D135" s="118"/>
    </row>
    <row r="136" spans="1:4" s="243" customFormat="1" ht="11.25">
      <c r="A136" s="130">
        <v>415100605</v>
      </c>
      <c r="B136" s="130" t="s">
        <v>916</v>
      </c>
      <c r="C136" s="356">
        <v>-43.51</v>
      </c>
      <c r="D136" s="118"/>
    </row>
    <row r="137" spans="1:4" s="243" customFormat="1" ht="11.25">
      <c r="A137" s="130">
        <v>415100606</v>
      </c>
      <c r="B137" s="130" t="s">
        <v>937</v>
      </c>
      <c r="C137" s="356">
        <v>-207.83</v>
      </c>
      <c r="D137" s="118"/>
    </row>
    <row r="138" spans="1:4" s="243" customFormat="1" ht="11.25">
      <c r="A138" s="130">
        <v>415100607</v>
      </c>
      <c r="B138" s="130" t="s">
        <v>907</v>
      </c>
      <c r="C138" s="356">
        <v>-536.18</v>
      </c>
      <c r="D138" s="118"/>
    </row>
    <row r="139" spans="1:4" s="243" customFormat="1" ht="11.25">
      <c r="A139" s="130">
        <v>415100608</v>
      </c>
      <c r="B139" s="130" t="s">
        <v>992</v>
      </c>
      <c r="C139" s="356">
        <v>-7.62</v>
      </c>
      <c r="D139" s="118"/>
    </row>
    <row r="140" spans="1:4" s="243" customFormat="1" ht="11.25">
      <c r="A140" s="130">
        <v>415100610</v>
      </c>
      <c r="B140" s="130" t="s">
        <v>993</v>
      </c>
      <c r="C140" s="356">
        <v>-2.61</v>
      </c>
      <c r="D140" s="118"/>
    </row>
    <row r="141" spans="1:4" s="243" customFormat="1" ht="11.25">
      <c r="A141" s="130">
        <v>415100611</v>
      </c>
      <c r="B141" s="130" t="s">
        <v>946</v>
      </c>
      <c r="C141" s="356">
        <v>-40.82</v>
      </c>
      <c r="D141" s="118"/>
    </row>
    <row r="142" spans="1:4" s="243" customFormat="1" ht="11.25">
      <c r="A142" s="130">
        <v>415100612</v>
      </c>
      <c r="B142" s="130" t="s">
        <v>947</v>
      </c>
      <c r="C142" s="356">
        <v>-128.52</v>
      </c>
      <c r="D142" s="118"/>
    </row>
    <row r="143" spans="1:4" s="243" customFormat="1" ht="11.25">
      <c r="A143" s="130">
        <v>415100613</v>
      </c>
      <c r="B143" s="130" t="s">
        <v>948</v>
      </c>
      <c r="C143" s="356">
        <v>-843.94</v>
      </c>
      <c r="D143" s="118"/>
    </row>
    <row r="144" spans="1:4" s="243" customFormat="1" ht="11.25">
      <c r="A144" s="130">
        <v>415100617</v>
      </c>
      <c r="B144" s="130" t="s">
        <v>949</v>
      </c>
      <c r="C144" s="356">
        <v>-8.64</v>
      </c>
      <c r="D144" s="118"/>
    </row>
    <row r="145" spans="1:4" s="243" customFormat="1" ht="11.25">
      <c r="A145" s="130">
        <v>415100619</v>
      </c>
      <c r="B145" s="130" t="s">
        <v>994</v>
      </c>
      <c r="C145" s="356">
        <v>-4.72</v>
      </c>
      <c r="D145" s="118"/>
    </row>
    <row r="146" spans="1:4" s="243" customFormat="1" ht="11.25">
      <c r="A146" s="130">
        <v>415100621</v>
      </c>
      <c r="B146" s="130" t="s">
        <v>995</v>
      </c>
      <c r="C146" s="356">
        <v>-181.21</v>
      </c>
      <c r="D146" s="118"/>
    </row>
    <row r="147" spans="1:4" s="243" customFormat="1" ht="11.25">
      <c r="A147" s="130">
        <v>415100622</v>
      </c>
      <c r="B147" s="130" t="s">
        <v>996</v>
      </c>
      <c r="C147" s="356">
        <v>-1733.41</v>
      </c>
      <c r="D147" s="118"/>
    </row>
    <row r="148" spans="1:4" s="243" customFormat="1" ht="11.25">
      <c r="A148" s="130">
        <v>415100623</v>
      </c>
      <c r="B148" s="130" t="s">
        <v>997</v>
      </c>
      <c r="C148" s="356">
        <v>-0.46</v>
      </c>
      <c r="D148" s="118"/>
    </row>
    <row r="149" spans="1:4" s="243" customFormat="1" ht="11.25">
      <c r="A149" s="130">
        <v>415100624</v>
      </c>
      <c r="B149" s="130" t="s">
        <v>998</v>
      </c>
      <c r="C149" s="356">
        <v>-1.71</v>
      </c>
      <c r="D149" s="118"/>
    </row>
    <row r="150" spans="1:4" s="243" customFormat="1" ht="11.25">
      <c r="A150" s="130">
        <v>415100625</v>
      </c>
      <c r="B150" s="130" t="s">
        <v>999</v>
      </c>
      <c r="C150" s="356">
        <v>-6.12</v>
      </c>
      <c r="D150" s="118"/>
    </row>
    <row r="151" spans="1:4" s="243" customFormat="1" ht="11.25">
      <c r="A151" s="130">
        <v>415100632</v>
      </c>
      <c r="B151" s="130" t="s">
        <v>1000</v>
      </c>
      <c r="C151" s="356">
        <v>-0.05</v>
      </c>
      <c r="D151" s="118"/>
    </row>
    <row r="152" spans="1:4" s="243" customFormat="1" ht="11.25">
      <c r="A152" s="130">
        <v>415100640</v>
      </c>
      <c r="B152" s="130" t="s">
        <v>1001</v>
      </c>
      <c r="C152" s="356">
        <v>-16.48</v>
      </c>
      <c r="D152" s="118"/>
    </row>
    <row r="153" spans="1:4" s="243" customFormat="1" ht="11.25">
      <c r="A153" s="130">
        <v>415100652</v>
      </c>
      <c r="B153" s="130" t="s">
        <v>1002</v>
      </c>
      <c r="C153" s="356">
        <v>-82.86</v>
      </c>
      <c r="D153" s="118"/>
    </row>
    <row r="154" spans="1:4" s="243" customFormat="1" ht="11.25">
      <c r="A154" s="130">
        <v>415100653</v>
      </c>
      <c r="B154" s="130" t="s">
        <v>1003</v>
      </c>
      <c r="C154" s="356">
        <v>-5.11</v>
      </c>
      <c r="D154" s="118"/>
    </row>
    <row r="155" spans="1:4" s="243" customFormat="1" ht="11.25">
      <c r="A155" s="130">
        <v>416100101</v>
      </c>
      <c r="B155" s="130" t="s">
        <v>643</v>
      </c>
      <c r="C155" s="356">
        <v>-473614.1</v>
      </c>
      <c r="D155" s="118"/>
    </row>
    <row r="156" spans="1:4" s="243" customFormat="1" ht="11.25">
      <c r="A156" s="130">
        <v>416100102</v>
      </c>
      <c r="B156" s="130" t="s">
        <v>644</v>
      </c>
      <c r="C156" s="356">
        <v>-435679.95</v>
      </c>
      <c r="D156" s="118"/>
    </row>
    <row r="157" spans="1:4" s="243" customFormat="1" ht="11.25">
      <c r="A157" s="130">
        <v>416100103</v>
      </c>
      <c r="B157" s="130" t="s">
        <v>645</v>
      </c>
      <c r="C157" s="356">
        <v>-2803573.95</v>
      </c>
      <c r="D157" s="118"/>
    </row>
    <row r="158" spans="1:4" s="243" customFormat="1" ht="11.25">
      <c r="A158" s="130">
        <v>416100104</v>
      </c>
      <c r="B158" s="130" t="s">
        <v>646</v>
      </c>
      <c r="C158" s="356">
        <v>-166311.67</v>
      </c>
      <c r="D158" s="118"/>
    </row>
    <row r="159" spans="1:4" s="243" customFormat="1" ht="11.25">
      <c r="A159" s="130">
        <v>416200201</v>
      </c>
      <c r="B159" s="130" t="s">
        <v>647</v>
      </c>
      <c r="C159" s="356">
        <v>-9312994</v>
      </c>
      <c r="D159" s="118"/>
    </row>
    <row r="160" spans="1:4" s="243" customFormat="1" ht="11.25">
      <c r="A160" s="130">
        <v>416200202</v>
      </c>
      <c r="B160" s="130" t="s">
        <v>648</v>
      </c>
      <c r="C160" s="356">
        <v>-565376</v>
      </c>
      <c r="D160" s="118"/>
    </row>
    <row r="161" spans="1:4" s="243" customFormat="1" ht="11.25">
      <c r="A161" s="130">
        <v>416200203</v>
      </c>
      <c r="B161" s="130" t="s">
        <v>649</v>
      </c>
      <c r="C161" s="356">
        <v>-132711</v>
      </c>
      <c r="D161" s="118"/>
    </row>
    <row r="162" spans="1:4" s="243" customFormat="1" ht="11.25">
      <c r="A162" s="130">
        <v>416200204</v>
      </c>
      <c r="B162" s="130" t="s">
        <v>650</v>
      </c>
      <c r="C162" s="356">
        <v>-4985</v>
      </c>
      <c r="D162" s="118"/>
    </row>
    <row r="163" spans="1:4" s="243" customFormat="1" ht="11.25">
      <c r="A163" s="130">
        <v>416200205</v>
      </c>
      <c r="B163" s="130" t="s">
        <v>651</v>
      </c>
      <c r="C163" s="356">
        <v>-669141</v>
      </c>
      <c r="D163" s="118"/>
    </row>
    <row r="164" spans="1:4" s="243" customFormat="1" ht="11.25">
      <c r="A164" s="130">
        <v>416200206</v>
      </c>
      <c r="B164" s="130" t="s">
        <v>652</v>
      </c>
      <c r="C164" s="356">
        <v>-991</v>
      </c>
      <c r="D164" s="118"/>
    </row>
    <row r="165" spans="1:4" s="243" customFormat="1" ht="11.25">
      <c r="A165" s="130">
        <v>416200207</v>
      </c>
      <c r="B165" s="130" t="s">
        <v>653</v>
      </c>
      <c r="C165" s="356">
        <v>-191757</v>
      </c>
      <c r="D165" s="118"/>
    </row>
    <row r="166" spans="1:4" s="243" customFormat="1" ht="11.25">
      <c r="A166" s="130">
        <v>416400401</v>
      </c>
      <c r="B166" s="130" t="s">
        <v>654</v>
      </c>
      <c r="C166" s="356">
        <v>-126401.04</v>
      </c>
      <c r="D166" s="118"/>
    </row>
    <row r="167" spans="1:4" s="243" customFormat="1" ht="11.25">
      <c r="A167" s="130">
        <v>416900901</v>
      </c>
      <c r="B167" s="130" t="s">
        <v>655</v>
      </c>
      <c r="C167" s="356">
        <v>-4454489.14</v>
      </c>
      <c r="D167" s="118"/>
    </row>
    <row r="168" spans="1:4" s="243" customFormat="1" ht="11.25">
      <c r="A168" s="130">
        <v>416900902</v>
      </c>
      <c r="B168" s="130" t="s">
        <v>656</v>
      </c>
      <c r="C168" s="356">
        <v>-10381910</v>
      </c>
      <c r="D168" s="118"/>
    </row>
    <row r="169" spans="1:4" s="243" customFormat="1" ht="11.25">
      <c r="A169" s="130">
        <v>416900903</v>
      </c>
      <c r="B169" s="130" t="s">
        <v>908</v>
      </c>
      <c r="C169" s="356">
        <v>-199023</v>
      </c>
      <c r="D169" s="118"/>
    </row>
    <row r="170" spans="1:4" s="243" customFormat="1" ht="11.25">
      <c r="A170" s="130">
        <v>416900908</v>
      </c>
      <c r="B170" s="130" t="s">
        <v>657</v>
      </c>
      <c r="C170" s="356">
        <v>-238005.78</v>
      </c>
      <c r="D170" s="118"/>
    </row>
    <row r="171" spans="1:4" ht="11.25">
      <c r="A171" s="130"/>
      <c r="B171" s="130"/>
      <c r="C171" s="124"/>
      <c r="D171" s="118"/>
    </row>
    <row r="172" spans="1:4" s="17" customFormat="1" ht="11.25">
      <c r="A172" s="132"/>
      <c r="B172" s="132" t="s">
        <v>208</v>
      </c>
      <c r="C172" s="125">
        <f>SUM(C9:C170)</f>
        <v>-178634471.30999994</v>
      </c>
      <c r="D172" s="122"/>
    </row>
    <row r="173" spans="1:4" s="17" customFormat="1" ht="11.25">
      <c r="A173" s="133"/>
      <c r="B173" s="133"/>
      <c r="C173" s="21"/>
      <c r="D173" s="21"/>
    </row>
    <row r="174" spans="1:4" s="17" customFormat="1" ht="11.25">
      <c r="A174" s="133"/>
      <c r="B174" s="133"/>
      <c r="C174" s="21"/>
      <c r="D174" s="21"/>
    </row>
    <row r="175" spans="1:4" ht="21.75" customHeight="1">
      <c r="A175" s="49" t="s">
        <v>207</v>
      </c>
      <c r="B175" s="49"/>
      <c r="C175" s="244"/>
      <c r="D175" s="238" t="s">
        <v>99</v>
      </c>
    </row>
    <row r="176" spans="1:4" ht="11.25">
      <c r="A176" s="61"/>
      <c r="B176" s="61"/>
      <c r="C176" s="62"/>
      <c r="D176" s="78"/>
    </row>
    <row r="177" spans="1:4" ht="15" customHeight="1">
      <c r="A177" s="14" t="s">
        <v>45</v>
      </c>
      <c r="B177" s="15" t="s">
        <v>46</v>
      </c>
      <c r="C177" s="16" t="s">
        <v>47</v>
      </c>
      <c r="D177" s="16" t="s">
        <v>54</v>
      </c>
    </row>
    <row r="178" spans="1:4" ht="11.25">
      <c r="A178" s="130">
        <v>421100101</v>
      </c>
      <c r="B178" s="130" t="s">
        <v>659</v>
      </c>
      <c r="C178" s="124">
        <v>-183551143.17</v>
      </c>
      <c r="D178" s="118"/>
    </row>
    <row r="179" spans="1:4" ht="11.25">
      <c r="A179" s="130">
        <v>421100102</v>
      </c>
      <c r="B179" s="130" t="s">
        <v>660</v>
      </c>
      <c r="C179" s="124">
        <v>-18906417.46</v>
      </c>
      <c r="D179" s="118"/>
    </row>
    <row r="180" spans="1:4" ht="11.25">
      <c r="A180" s="130">
        <v>421100103</v>
      </c>
      <c r="B180" s="130" t="s">
        <v>661</v>
      </c>
      <c r="C180" s="124">
        <v>-526607.37</v>
      </c>
      <c r="D180" s="118"/>
    </row>
    <row r="181" spans="1:4" s="243" customFormat="1" ht="11.25">
      <c r="A181" s="130">
        <v>421100104</v>
      </c>
      <c r="B181" s="130" t="s">
        <v>662</v>
      </c>
      <c r="C181" s="124">
        <v>-7417812.86</v>
      </c>
      <c r="D181" s="118"/>
    </row>
    <row r="182" spans="1:4" s="243" customFormat="1" ht="11.25">
      <c r="A182" s="130">
        <v>421100105</v>
      </c>
      <c r="B182" s="130" t="s">
        <v>663</v>
      </c>
      <c r="C182" s="124">
        <v>-14553506.06</v>
      </c>
      <c r="D182" s="118"/>
    </row>
    <row r="183" spans="1:4" s="243" customFormat="1" ht="11.25">
      <c r="A183" s="130">
        <v>421100106</v>
      </c>
      <c r="B183" s="130" t="s">
        <v>664</v>
      </c>
      <c r="C183" s="124">
        <v>-738783.76</v>
      </c>
      <c r="D183" s="118"/>
    </row>
    <row r="184" spans="1:4" s="243" customFormat="1" ht="11.25">
      <c r="A184" s="130">
        <v>421100107</v>
      </c>
      <c r="B184" s="130" t="s">
        <v>665</v>
      </c>
      <c r="C184" s="124">
        <v>-37523.54</v>
      </c>
      <c r="D184" s="118"/>
    </row>
    <row r="185" spans="1:4" s="243" customFormat="1" ht="11.25">
      <c r="A185" s="130">
        <v>421100108</v>
      </c>
      <c r="B185" s="130" t="s">
        <v>666</v>
      </c>
      <c r="C185" s="124">
        <v>-2874454.5</v>
      </c>
      <c r="D185" s="118"/>
    </row>
    <row r="186" spans="1:4" s="243" customFormat="1" ht="11.25">
      <c r="A186" s="130">
        <v>421100109</v>
      </c>
      <c r="B186" s="130" t="s">
        <v>950</v>
      </c>
      <c r="C186" s="124">
        <v>-52660.73</v>
      </c>
      <c r="D186" s="118"/>
    </row>
    <row r="187" spans="1:4" s="243" customFormat="1" ht="11.25">
      <c r="A187" s="130">
        <v>421100110</v>
      </c>
      <c r="B187" s="130" t="s">
        <v>667</v>
      </c>
      <c r="C187" s="124">
        <v>-2623354.05</v>
      </c>
      <c r="D187" s="118"/>
    </row>
    <row r="188" spans="1:4" s="243" customFormat="1" ht="11.25">
      <c r="A188" s="130">
        <v>421100111</v>
      </c>
      <c r="B188" s="130" t="s">
        <v>668</v>
      </c>
      <c r="C188" s="124">
        <v>-14640351</v>
      </c>
      <c r="D188" s="118"/>
    </row>
    <row r="189" spans="1:4" s="243" customFormat="1" ht="11.25">
      <c r="A189" s="130">
        <v>421100112</v>
      </c>
      <c r="B189" s="130" t="s">
        <v>1004</v>
      </c>
      <c r="C189" s="124">
        <v>-171205.16</v>
      </c>
      <c r="D189" s="118"/>
    </row>
    <row r="190" spans="1:4" s="243" customFormat="1" ht="11.25">
      <c r="A190" s="130">
        <v>421200101</v>
      </c>
      <c r="B190" s="130" t="s">
        <v>669</v>
      </c>
      <c r="C190" s="124">
        <v>-59944232</v>
      </c>
      <c r="D190" s="118"/>
    </row>
    <row r="191" spans="1:4" s="243" customFormat="1" ht="11.25">
      <c r="A191" s="130">
        <v>421200102</v>
      </c>
      <c r="B191" s="130" t="s">
        <v>670</v>
      </c>
      <c r="C191" s="124">
        <v>-140610716</v>
      </c>
      <c r="D191" s="118"/>
    </row>
    <row r="192" spans="1:4" s="243" customFormat="1" ht="11.25">
      <c r="A192" s="130">
        <v>421300136</v>
      </c>
      <c r="B192" s="130" t="s">
        <v>909</v>
      </c>
      <c r="C192" s="124">
        <v>-1907670.52</v>
      </c>
      <c r="D192" s="118"/>
    </row>
    <row r="193" spans="1:4" ht="11.25">
      <c r="A193" s="130">
        <v>421300190</v>
      </c>
      <c r="B193" s="130" t="s">
        <v>671</v>
      </c>
      <c r="C193" s="124">
        <v>-1516.3</v>
      </c>
      <c r="D193" s="118"/>
    </row>
    <row r="194" spans="1:4" ht="11.25">
      <c r="A194" s="130">
        <v>421300192</v>
      </c>
      <c r="B194" s="130" t="s">
        <v>951</v>
      </c>
      <c r="C194" s="124">
        <v>-100000</v>
      </c>
      <c r="D194" s="118"/>
    </row>
    <row r="195" spans="1:4" ht="11.25">
      <c r="A195" s="130">
        <v>421300197</v>
      </c>
      <c r="B195" s="130" t="s">
        <v>629</v>
      </c>
      <c r="C195" s="124">
        <v>-549246.26</v>
      </c>
      <c r="D195" s="118"/>
    </row>
    <row r="196" spans="1:4" ht="11.25">
      <c r="A196" s="130">
        <v>421300202</v>
      </c>
      <c r="B196" s="130" t="s">
        <v>672</v>
      </c>
      <c r="C196" s="124">
        <v>-422410</v>
      </c>
      <c r="D196" s="118"/>
    </row>
    <row r="197" spans="1:4" ht="11.25">
      <c r="A197" s="130">
        <v>421300204</v>
      </c>
      <c r="B197" s="130" t="s">
        <v>1005</v>
      </c>
      <c r="C197" s="124">
        <v>-4898524.65</v>
      </c>
      <c r="D197" s="118"/>
    </row>
    <row r="198" spans="1:4" ht="11.25">
      <c r="A198" s="130">
        <v>421300206</v>
      </c>
      <c r="B198" s="130" t="s">
        <v>910</v>
      </c>
      <c r="C198" s="124">
        <v>-299604.02</v>
      </c>
      <c r="D198" s="118"/>
    </row>
    <row r="199" spans="1:4" ht="11.25">
      <c r="A199" s="130">
        <v>421300208</v>
      </c>
      <c r="B199" s="130" t="s">
        <v>911</v>
      </c>
      <c r="C199" s="124">
        <v>-2769289.11</v>
      </c>
      <c r="D199" s="118"/>
    </row>
    <row r="200" spans="1:4" s="243" customFormat="1" ht="11.25">
      <c r="A200" s="130">
        <v>421300209</v>
      </c>
      <c r="B200" s="130" t="s">
        <v>912</v>
      </c>
      <c r="C200" s="124">
        <v>-1758472.14</v>
      </c>
      <c r="D200" s="118"/>
    </row>
    <row r="201" spans="1:4" s="243" customFormat="1" ht="11.25">
      <c r="A201" s="130">
        <v>421300213</v>
      </c>
      <c r="B201" s="130" t="s">
        <v>913</v>
      </c>
      <c r="C201" s="124">
        <v>-13645850.93</v>
      </c>
      <c r="D201" s="118"/>
    </row>
    <row r="202" spans="1:4" s="243" customFormat="1" ht="11.25">
      <c r="A202" s="130">
        <v>421300214</v>
      </c>
      <c r="B202" s="130" t="s">
        <v>914</v>
      </c>
      <c r="C202" s="124">
        <v>-471522.9</v>
      </c>
      <c r="D202" s="118"/>
    </row>
    <row r="203" spans="1:4" s="243" customFormat="1" ht="11.25">
      <c r="A203" s="130">
        <v>421300215</v>
      </c>
      <c r="B203" s="130" t="s">
        <v>673</v>
      </c>
      <c r="C203" s="124">
        <v>-2502100.5</v>
      </c>
      <c r="D203" s="118"/>
    </row>
    <row r="204" spans="1:4" s="243" customFormat="1" ht="11.25">
      <c r="A204" s="130">
        <v>421300216</v>
      </c>
      <c r="B204" s="130" t="s">
        <v>915</v>
      </c>
      <c r="C204" s="124">
        <v>-18306328.39</v>
      </c>
      <c r="D204" s="118"/>
    </row>
    <row r="205" spans="1:4" s="243" customFormat="1" ht="11.25">
      <c r="A205" s="130">
        <v>421300219</v>
      </c>
      <c r="B205" s="130" t="s">
        <v>906</v>
      </c>
      <c r="C205" s="124">
        <v>-558000</v>
      </c>
      <c r="D205" s="118"/>
    </row>
    <row r="206" spans="1:4" s="243" customFormat="1" ht="11.25">
      <c r="A206" s="130">
        <v>421300220</v>
      </c>
      <c r="B206" s="130" t="s">
        <v>942</v>
      </c>
      <c r="C206" s="124">
        <v>-2646847.75</v>
      </c>
      <c r="D206" s="118"/>
    </row>
    <row r="207" spans="1:4" s="243" customFormat="1" ht="11.25">
      <c r="A207" s="130">
        <v>421300221</v>
      </c>
      <c r="B207" s="130" t="s">
        <v>916</v>
      </c>
      <c r="C207" s="124">
        <v>-474268.15</v>
      </c>
      <c r="D207" s="118"/>
    </row>
    <row r="208" spans="1:4" s="243" customFormat="1" ht="11.25">
      <c r="A208" s="130">
        <v>421300222</v>
      </c>
      <c r="B208" s="130" t="s">
        <v>917</v>
      </c>
      <c r="C208" s="124">
        <v>-468750</v>
      </c>
      <c r="D208" s="118"/>
    </row>
    <row r="209" spans="1:4" s="243" customFormat="1" ht="11.25">
      <c r="A209" s="130">
        <v>421300223</v>
      </c>
      <c r="B209" s="130" t="s">
        <v>918</v>
      </c>
      <c r="C209" s="124">
        <v>-107.68</v>
      </c>
      <c r="D209" s="118"/>
    </row>
    <row r="210" spans="1:4" s="243" customFormat="1" ht="11.25">
      <c r="A210" s="130">
        <v>421300224</v>
      </c>
      <c r="B210" s="130" t="s">
        <v>1006</v>
      </c>
      <c r="C210" s="124">
        <v>-1361227.35</v>
      </c>
      <c r="D210" s="118"/>
    </row>
    <row r="211" spans="1:4" s="243" customFormat="1" ht="11.25">
      <c r="A211" s="130">
        <v>421300225</v>
      </c>
      <c r="B211" s="130" t="s">
        <v>1007</v>
      </c>
      <c r="C211" s="124">
        <v>-200000</v>
      </c>
      <c r="D211" s="118"/>
    </row>
    <row r="212" spans="1:4" s="243" customFormat="1" ht="11.25">
      <c r="A212" s="130">
        <v>421300226</v>
      </c>
      <c r="B212" s="130" t="s">
        <v>952</v>
      </c>
      <c r="C212" s="124">
        <v>-1975527.9</v>
      </c>
      <c r="D212" s="118"/>
    </row>
    <row r="213" spans="1:4" s="243" customFormat="1" ht="11.25">
      <c r="A213" s="130">
        <v>421300227</v>
      </c>
      <c r="B213" s="130" t="s">
        <v>953</v>
      </c>
      <c r="C213" s="124">
        <v>-14106587.8</v>
      </c>
      <c r="D213" s="118"/>
    </row>
    <row r="214" spans="1:4" s="243" customFormat="1" ht="11.25">
      <c r="A214" s="130">
        <v>421300228</v>
      </c>
      <c r="B214" s="130" t="s">
        <v>954</v>
      </c>
      <c r="C214" s="124">
        <v>-2258277.37</v>
      </c>
      <c r="D214" s="118"/>
    </row>
    <row r="215" spans="1:4" s="243" customFormat="1" ht="11.25">
      <c r="A215" s="130">
        <v>421300229</v>
      </c>
      <c r="B215" s="130" t="s">
        <v>955</v>
      </c>
      <c r="C215" s="124">
        <v>-449701.26</v>
      </c>
      <c r="D215" s="118"/>
    </row>
    <row r="216" spans="1:4" s="243" customFormat="1" ht="11.25">
      <c r="A216" s="130">
        <v>421300230</v>
      </c>
      <c r="B216" s="130" t="s">
        <v>956</v>
      </c>
      <c r="C216" s="124">
        <v>-6786612.51</v>
      </c>
      <c r="D216" s="118"/>
    </row>
    <row r="217" spans="1:4" s="243" customFormat="1" ht="11.25">
      <c r="A217" s="130">
        <v>421300231</v>
      </c>
      <c r="B217" s="130" t="s">
        <v>1008</v>
      </c>
      <c r="C217" s="124">
        <v>-216235.86</v>
      </c>
      <c r="D217" s="118"/>
    </row>
    <row r="218" spans="1:4" ht="11.25">
      <c r="A218" s="130">
        <v>421300234</v>
      </c>
      <c r="B218" s="130" t="s">
        <v>994</v>
      </c>
      <c r="C218" s="124">
        <v>-1250000</v>
      </c>
      <c r="D218" s="118"/>
    </row>
    <row r="219" spans="1:4" ht="11.25">
      <c r="A219" s="130">
        <v>421300235</v>
      </c>
      <c r="B219" s="130" t="s">
        <v>1009</v>
      </c>
      <c r="C219" s="124">
        <v>-39960000</v>
      </c>
      <c r="D219" s="118"/>
    </row>
    <row r="220" spans="1:4" ht="11.25">
      <c r="A220" s="130">
        <v>421300236</v>
      </c>
      <c r="B220" s="130" t="s">
        <v>1010</v>
      </c>
      <c r="C220" s="124">
        <v>-10285600</v>
      </c>
      <c r="D220" s="118"/>
    </row>
    <row r="221" spans="1:4" ht="11.25">
      <c r="A221" s="130">
        <v>421300237</v>
      </c>
      <c r="B221" s="130" t="s">
        <v>1011</v>
      </c>
      <c r="C221" s="124">
        <v>-48000</v>
      </c>
      <c r="D221" s="118"/>
    </row>
    <row r="222" spans="1:4" ht="11.25">
      <c r="A222" s="130">
        <v>421300238</v>
      </c>
      <c r="B222" s="130" t="s">
        <v>1012</v>
      </c>
      <c r="C222" s="124">
        <v>-706861.13</v>
      </c>
      <c r="D222" s="118"/>
    </row>
    <row r="223" spans="1:4" ht="11.25">
      <c r="A223" s="130">
        <v>421300241</v>
      </c>
      <c r="B223" s="130" t="s">
        <v>1013</v>
      </c>
      <c r="C223" s="124">
        <v>-376335.85</v>
      </c>
      <c r="D223" s="118"/>
    </row>
    <row r="224" spans="1:4" ht="11.25">
      <c r="A224" s="130">
        <v>421300242</v>
      </c>
      <c r="B224" s="130" t="s">
        <v>1014</v>
      </c>
      <c r="C224" s="124">
        <v>-2320884.96</v>
      </c>
      <c r="D224" s="118"/>
    </row>
    <row r="225" spans="1:4" ht="11.25">
      <c r="A225" s="130">
        <v>421300247</v>
      </c>
      <c r="B225" s="130" t="s">
        <v>1015</v>
      </c>
      <c r="C225" s="124">
        <v>-4173624.99</v>
      </c>
      <c r="D225" s="118"/>
    </row>
    <row r="226" spans="1:4" ht="11.25">
      <c r="A226" s="130">
        <v>421300248</v>
      </c>
      <c r="B226" s="130" t="s">
        <v>1016</v>
      </c>
      <c r="C226" s="124">
        <v>-9890000</v>
      </c>
      <c r="D226" s="118"/>
    </row>
    <row r="227" spans="1:4" ht="11.25">
      <c r="A227" s="130">
        <v>421300651</v>
      </c>
      <c r="B227" s="130" t="s">
        <v>1017</v>
      </c>
      <c r="C227" s="124">
        <v>-3283928.67</v>
      </c>
      <c r="D227" s="118"/>
    </row>
    <row r="228" spans="1:4" ht="11.25">
      <c r="A228" s="130"/>
      <c r="B228" s="130"/>
      <c r="C228" s="124"/>
      <c r="D228" s="118"/>
    </row>
    <row r="229" spans="1:4" ht="11.25">
      <c r="A229" s="130"/>
      <c r="B229" s="130"/>
      <c r="C229" s="124"/>
      <c r="D229" s="118"/>
    </row>
    <row r="230" spans="1:4" ht="11.25">
      <c r="A230" s="130"/>
      <c r="B230" s="130"/>
      <c r="C230" s="124"/>
      <c r="D230" s="118"/>
    </row>
    <row r="231" spans="1:4" ht="11.25">
      <c r="A231" s="130"/>
      <c r="B231" s="130"/>
      <c r="C231" s="124"/>
      <c r="D231" s="118"/>
    </row>
    <row r="232" spans="1:4" ht="11.25">
      <c r="A232" s="132"/>
      <c r="B232" s="132" t="s">
        <v>212</v>
      </c>
      <c r="C232" s="125">
        <f>SUM(C178:C231)</f>
        <v>-598078682.6099999</v>
      </c>
      <c r="D232" s="122"/>
    </row>
    <row r="233" spans="1:4" ht="11.25">
      <c r="A233" s="134"/>
      <c r="B233" s="134"/>
      <c r="C233" s="104"/>
      <c r="D233" s="104"/>
    </row>
    <row r="234" spans="1:4" ht="11.25">
      <c r="A234" s="134"/>
      <c r="B234" s="134"/>
      <c r="C234" s="104"/>
      <c r="D234" s="104"/>
    </row>
    <row r="235" spans="1:4" ht="11.25">
      <c r="A235" s="134"/>
      <c r="B235" s="134"/>
      <c r="C235" s="104"/>
      <c r="D235" s="104"/>
    </row>
    <row r="236" spans="1:4" ht="11.25">
      <c r="A236" s="134"/>
      <c r="B236" s="134"/>
      <c r="C236" s="104"/>
      <c r="D236" s="104"/>
    </row>
    <row r="237" spans="1:4" ht="11.25">
      <c r="A237" s="134"/>
      <c r="B237" s="134"/>
      <c r="C237" s="104"/>
      <c r="D237" s="104"/>
    </row>
    <row r="238" spans="1:4" ht="11.25">
      <c r="A238" s="134"/>
      <c r="B238" s="134"/>
      <c r="C238" s="104"/>
      <c r="D238" s="104"/>
    </row>
    <row r="239" spans="1:4" ht="11.25">
      <c r="A239" s="134"/>
      <c r="B239" s="134"/>
      <c r="C239" s="104"/>
      <c r="D239" s="104"/>
    </row>
    <row r="240" spans="1:4" ht="11.25">
      <c r="A240" s="134"/>
      <c r="B240" s="134"/>
      <c r="C240" s="104"/>
      <c r="D240" s="104"/>
    </row>
    <row r="241" spans="1:4" ht="11.25">
      <c r="A241" s="134"/>
      <c r="B241" s="134"/>
      <c r="C241" s="104"/>
      <c r="D241" s="104"/>
    </row>
    <row r="242" spans="1:4" ht="11.25">
      <c r="A242" s="134"/>
      <c r="B242" s="134"/>
      <c r="C242" s="104"/>
      <c r="D242" s="104"/>
    </row>
    <row r="243" spans="1:4" ht="11.25">
      <c r="A243" s="134"/>
      <c r="B243" s="134"/>
      <c r="C243" s="104"/>
      <c r="D243" s="104"/>
    </row>
    <row r="244" spans="1:4" ht="11.25">
      <c r="A244" s="134"/>
      <c r="B244" s="134"/>
      <c r="C244" s="104"/>
      <c r="D244" s="104"/>
    </row>
    <row r="245" spans="1:4" ht="11.25">
      <c r="A245" s="134"/>
      <c r="B245" s="134"/>
      <c r="C245" s="104"/>
      <c r="D245" s="104"/>
    </row>
    <row r="246" spans="1:4" ht="11.25">
      <c r="A246" s="134"/>
      <c r="B246" s="134"/>
      <c r="C246" s="104"/>
      <c r="D246" s="104"/>
    </row>
    <row r="247" spans="1:4" ht="11.25">
      <c r="A247" s="134"/>
      <c r="B247" s="134"/>
      <c r="C247" s="104"/>
      <c r="D247" s="104"/>
    </row>
    <row r="248" spans="1:4" ht="11.25">
      <c r="A248" s="134"/>
      <c r="B248" s="134"/>
      <c r="C248" s="104"/>
      <c r="D248" s="104"/>
    </row>
    <row r="249" spans="1:4" ht="11.25">
      <c r="A249" s="134"/>
      <c r="B249" s="134"/>
      <c r="C249" s="104"/>
      <c r="D249" s="104"/>
    </row>
  </sheetData>
  <sheetProtection/>
  <mergeCells count="1">
    <mergeCell ref="A8:B8"/>
  </mergeCells>
  <dataValidations count="4">
    <dataValidation allowBlank="1" showInputMessage="1" showErrorMessage="1" prompt="Características cualitativas significativas que les impacten financieramente." sqref="D7 D177"/>
    <dataValidation allowBlank="1" showInputMessage="1" showErrorMessage="1" prompt="Corresponde al nombre o descripción de la cuenta de acuerdo al Plan de Cuentas emitido por el CONAC." sqref="B7 B177"/>
    <dataValidation allowBlank="1" showInputMessage="1" showErrorMessage="1" prompt="Corresponde al número de la cuenta de acuerdo al Plan de Cuentas emitido por el CONAC (DOF 23/12/2015)." sqref="A7 A177"/>
    <dataValidation allowBlank="1" showInputMessage="1" showErrorMessage="1" prompt="Saldo final de la Información Financiera Trimestral que se presenta (trimestral: 1er, 2do, 3ro. o 4to.)." sqref="C7 C17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5" width="19.140625" style="8" customWidth="1"/>
    <col min="6" max="6" width="11.421875" style="8" customWidth="1"/>
    <col min="7" max="16384" width="11.421875" style="8" customWidth="1"/>
  </cols>
  <sheetData>
    <row r="1" spans="1:5" ht="11.25">
      <c r="A1" s="57" t="s">
        <v>43</v>
      </c>
      <c r="B1" s="57"/>
      <c r="C1" s="6"/>
      <c r="E1" s="7"/>
    </row>
    <row r="2" spans="1:3" ht="11.25">
      <c r="A2" s="57" t="s">
        <v>0</v>
      </c>
      <c r="B2" s="57"/>
      <c r="C2" s="6"/>
    </row>
    <row r="3" spans="1:5" ht="11.25">
      <c r="A3" s="32"/>
      <c r="B3" s="32"/>
      <c r="C3" s="58"/>
      <c r="D3" s="32"/>
      <c r="E3" s="32"/>
    </row>
    <row r="4" spans="1:5" ht="11.25">
      <c r="A4" s="32"/>
      <c r="B4" s="32"/>
      <c r="C4" s="58"/>
      <c r="D4" s="32"/>
      <c r="E4" s="32"/>
    </row>
    <row r="5" spans="1:5" ht="11.25" customHeight="1">
      <c r="A5" s="49" t="s">
        <v>123</v>
      </c>
      <c r="B5" s="49"/>
      <c r="C5" s="58"/>
      <c r="E5" s="12" t="s">
        <v>219</v>
      </c>
    </row>
    <row r="6" spans="1:5" ht="11.25">
      <c r="A6" s="61"/>
      <c r="B6" s="61"/>
      <c r="C6" s="62"/>
      <c r="D6" s="61"/>
      <c r="E6" s="78"/>
    </row>
    <row r="7" spans="1:5" ht="15" customHeight="1">
      <c r="A7" s="14" t="s">
        <v>45</v>
      </c>
      <c r="B7" s="15" t="s">
        <v>46</v>
      </c>
      <c r="C7" s="16" t="s">
        <v>47</v>
      </c>
      <c r="D7" s="20" t="s">
        <v>76</v>
      </c>
      <c r="E7" s="16" t="s">
        <v>54</v>
      </c>
    </row>
    <row r="8" spans="1:5" ht="11.25">
      <c r="A8" s="79"/>
      <c r="B8" s="79" t="s">
        <v>442</v>
      </c>
      <c r="C8" s="80"/>
      <c r="D8" s="39"/>
      <c r="E8" s="39"/>
    </row>
    <row r="9" spans="1:5" s="243" customFormat="1" ht="11.25">
      <c r="A9" s="79"/>
      <c r="B9" s="79"/>
      <c r="C9" s="80"/>
      <c r="D9" s="39"/>
      <c r="E9" s="39"/>
    </row>
    <row r="10" spans="1:5" s="243" customFormat="1" ht="11.25">
      <c r="A10" s="79"/>
      <c r="B10" s="79"/>
      <c r="C10" s="80"/>
      <c r="D10" s="39"/>
      <c r="E10" s="39"/>
    </row>
    <row r="11" spans="1:5" ht="11.25">
      <c r="A11" s="79"/>
      <c r="B11" s="79"/>
      <c r="C11" s="80"/>
      <c r="D11" s="39"/>
      <c r="E11" s="39"/>
    </row>
    <row r="12" spans="1:5" ht="11.25">
      <c r="A12" s="79"/>
      <c r="B12" s="79"/>
      <c r="C12" s="80"/>
      <c r="D12" s="39"/>
      <c r="E12" s="39"/>
    </row>
    <row r="13" spans="1:5" ht="11.25">
      <c r="A13" s="79"/>
      <c r="B13" s="79"/>
      <c r="C13" s="80"/>
      <c r="D13" s="39"/>
      <c r="E13" s="39"/>
    </row>
    <row r="14" spans="1:5" ht="11.25">
      <c r="A14" s="23"/>
      <c r="B14" s="132" t="s">
        <v>213</v>
      </c>
      <c r="C14" s="24">
        <f>SUM(C8:C13)</f>
        <v>0</v>
      </c>
      <c r="D14" s="63"/>
      <c r="E14" s="63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78" customWidth="1"/>
  </cols>
  <sheetData>
    <row r="72" ht="11.25" hidden="1">
      <c r="A72" s="179" t="s">
        <v>133</v>
      </c>
    </row>
  </sheetData>
  <sheetProtection password="E841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90" zoomScaleSheetLayoutView="90" zoomScalePageLayoutView="0" workbookViewId="0" topLeftCell="A135">
      <selection activeCell="C167" sqref="C167"/>
    </sheetView>
  </sheetViews>
  <sheetFormatPr defaultColWidth="11.421875" defaultRowHeight="15"/>
  <cols>
    <col min="1" max="1" width="20.7109375" style="134" customWidth="1"/>
    <col min="2" max="2" width="50.7109375" style="134" customWidth="1"/>
    <col min="3" max="3" width="17.7109375" style="104" customWidth="1"/>
    <col min="4" max="4" width="17.7109375" style="164" customWidth="1"/>
    <col min="5" max="5" width="17.7109375" style="165" customWidth="1"/>
    <col min="6" max="8" width="11.421875" style="134" customWidth="1"/>
    <col min="9" max="16384" width="11.421875" style="8" customWidth="1"/>
  </cols>
  <sheetData>
    <row r="1" spans="1:5" s="32" customFormat="1" ht="11.25" customHeight="1">
      <c r="A1" s="57" t="s">
        <v>43</v>
      </c>
      <c r="B1" s="57"/>
      <c r="C1" s="58"/>
      <c r="D1" s="81"/>
      <c r="E1" s="7"/>
    </row>
    <row r="2" spans="1:5" s="32" customFormat="1" ht="11.25" customHeight="1">
      <c r="A2" s="57" t="s">
        <v>0</v>
      </c>
      <c r="B2" s="57"/>
      <c r="C2" s="58"/>
      <c r="D2" s="81"/>
      <c r="E2" s="82"/>
    </row>
    <row r="3" spans="3:5" s="32" customFormat="1" ht="10.5" customHeight="1">
      <c r="C3" s="58"/>
      <c r="D3" s="81"/>
      <c r="E3" s="82"/>
    </row>
    <row r="4" spans="3:5" s="32" customFormat="1" ht="10.5" customHeight="1">
      <c r="C4" s="58"/>
      <c r="D4" s="81"/>
      <c r="E4" s="82"/>
    </row>
    <row r="5" spans="1:5" s="32" customFormat="1" ht="11.25" customHeight="1">
      <c r="A5" s="10" t="s">
        <v>182</v>
      </c>
      <c r="B5" s="10"/>
      <c r="C5" s="58"/>
      <c r="D5" s="83"/>
      <c r="E5" s="84" t="s">
        <v>218</v>
      </c>
    </row>
    <row r="6" spans="1:8" ht="11.25" customHeight="1">
      <c r="A6" s="13"/>
      <c r="B6" s="13"/>
      <c r="C6" s="4"/>
      <c r="D6" s="85"/>
      <c r="E6" s="3"/>
      <c r="F6" s="8"/>
      <c r="G6" s="8"/>
      <c r="H6" s="8"/>
    </row>
    <row r="7" spans="1:8" ht="15" customHeight="1">
      <c r="A7" s="14" t="s">
        <v>45</v>
      </c>
      <c r="B7" s="15" t="s">
        <v>46</v>
      </c>
      <c r="C7" s="16" t="s">
        <v>47</v>
      </c>
      <c r="D7" s="176" t="s">
        <v>100</v>
      </c>
      <c r="E7" s="86" t="s">
        <v>101</v>
      </c>
      <c r="F7" s="8"/>
      <c r="G7" s="8"/>
      <c r="H7" s="8"/>
    </row>
    <row r="8" spans="1:5" ht="11.25">
      <c r="A8" s="130">
        <v>511101111</v>
      </c>
      <c r="B8" s="130" t="s">
        <v>674</v>
      </c>
      <c r="C8" s="349">
        <v>8148214.08</v>
      </c>
      <c r="D8" s="357">
        <v>1.4737</v>
      </c>
      <c r="E8" s="167"/>
    </row>
    <row r="9" spans="1:5" ht="11.25">
      <c r="A9" s="130">
        <v>511101131</v>
      </c>
      <c r="B9" s="130" t="s">
        <v>675</v>
      </c>
      <c r="C9" s="349">
        <v>143743408.89</v>
      </c>
      <c r="D9" s="357">
        <v>25.9984</v>
      </c>
      <c r="E9" s="167"/>
    </row>
    <row r="10" spans="1:5" ht="11.25">
      <c r="A10" s="130">
        <v>511101133</v>
      </c>
      <c r="B10" s="130" t="s">
        <v>676</v>
      </c>
      <c r="C10" s="349">
        <v>1583660.75</v>
      </c>
      <c r="D10" s="357">
        <v>0.2864</v>
      </c>
      <c r="E10" s="167"/>
    </row>
    <row r="11" spans="1:8" s="243" customFormat="1" ht="11.25">
      <c r="A11" s="130">
        <v>511101134</v>
      </c>
      <c r="B11" s="130" t="s">
        <v>677</v>
      </c>
      <c r="C11" s="349">
        <v>733361.68</v>
      </c>
      <c r="D11" s="357">
        <v>0.1326</v>
      </c>
      <c r="E11" s="167"/>
      <c r="F11" s="134"/>
      <c r="G11" s="134"/>
      <c r="H11" s="134"/>
    </row>
    <row r="12" spans="1:8" s="243" customFormat="1" ht="11.25">
      <c r="A12" s="130">
        <v>511201212</v>
      </c>
      <c r="B12" s="130" t="s">
        <v>678</v>
      </c>
      <c r="C12" s="349">
        <v>5548370.21</v>
      </c>
      <c r="D12" s="357">
        <v>1.0035</v>
      </c>
      <c r="E12" s="167"/>
      <c r="F12" s="134"/>
      <c r="G12" s="134"/>
      <c r="H12" s="134"/>
    </row>
    <row r="13" spans="1:8" s="243" customFormat="1" ht="11.25">
      <c r="A13" s="130">
        <v>511201221</v>
      </c>
      <c r="B13" s="130" t="s">
        <v>679</v>
      </c>
      <c r="C13" s="349">
        <v>1749776.09</v>
      </c>
      <c r="D13" s="357">
        <v>0.3165</v>
      </c>
      <c r="E13" s="167"/>
      <c r="F13" s="134"/>
      <c r="G13" s="134"/>
      <c r="H13" s="134"/>
    </row>
    <row r="14" spans="1:8" s="243" customFormat="1" ht="11.25">
      <c r="A14" s="130">
        <v>511301312</v>
      </c>
      <c r="B14" s="130" t="s">
        <v>680</v>
      </c>
      <c r="C14" s="349">
        <v>3664563.31</v>
      </c>
      <c r="D14" s="357">
        <v>0.6628</v>
      </c>
      <c r="E14" s="167"/>
      <c r="F14" s="134"/>
      <c r="G14" s="134"/>
      <c r="H14" s="134"/>
    </row>
    <row r="15" spans="1:8" s="243" customFormat="1" ht="11.25">
      <c r="A15" s="130">
        <v>511301321</v>
      </c>
      <c r="B15" s="130" t="s">
        <v>681</v>
      </c>
      <c r="C15" s="349">
        <v>4398074.66</v>
      </c>
      <c r="D15" s="357">
        <v>0.7955</v>
      </c>
      <c r="E15" s="167"/>
      <c r="F15" s="134"/>
      <c r="G15" s="134"/>
      <c r="H15" s="134"/>
    </row>
    <row r="16" spans="1:8" s="243" customFormat="1" ht="11.25">
      <c r="A16" s="130">
        <v>511301322</v>
      </c>
      <c r="B16" s="130" t="s">
        <v>682</v>
      </c>
      <c r="C16" s="349">
        <v>356726.77</v>
      </c>
      <c r="D16" s="357">
        <v>0.0645</v>
      </c>
      <c r="E16" s="167"/>
      <c r="F16" s="134"/>
      <c r="G16" s="134"/>
      <c r="H16" s="134"/>
    </row>
    <row r="17" spans="1:8" s="243" customFormat="1" ht="11.25">
      <c r="A17" s="130">
        <v>511301323</v>
      </c>
      <c r="B17" s="130" t="s">
        <v>683</v>
      </c>
      <c r="C17" s="349">
        <v>16887065.94</v>
      </c>
      <c r="D17" s="357">
        <v>3.0543</v>
      </c>
      <c r="E17" s="167"/>
      <c r="F17" s="134"/>
      <c r="G17" s="134"/>
      <c r="H17" s="134"/>
    </row>
    <row r="18" spans="1:8" s="243" customFormat="1" ht="11.25">
      <c r="A18" s="130">
        <v>511301331</v>
      </c>
      <c r="B18" s="130" t="s">
        <v>684</v>
      </c>
      <c r="C18" s="349">
        <v>2008687.79</v>
      </c>
      <c r="D18" s="357">
        <v>0.3633</v>
      </c>
      <c r="E18" s="167"/>
      <c r="F18" s="134"/>
      <c r="G18" s="134"/>
      <c r="H18" s="134"/>
    </row>
    <row r="19" spans="1:8" s="243" customFormat="1" ht="11.25">
      <c r="A19" s="130">
        <v>511301332</v>
      </c>
      <c r="B19" s="130" t="s">
        <v>685</v>
      </c>
      <c r="C19" s="349">
        <v>1101285.08</v>
      </c>
      <c r="D19" s="357">
        <v>0.1992</v>
      </c>
      <c r="E19" s="167"/>
      <c r="F19" s="134"/>
      <c r="G19" s="134"/>
      <c r="H19" s="134"/>
    </row>
    <row r="20" spans="1:8" s="243" customFormat="1" ht="11.25">
      <c r="A20" s="130">
        <v>511301342</v>
      </c>
      <c r="B20" s="130" t="s">
        <v>686</v>
      </c>
      <c r="C20" s="349">
        <v>4416579.8</v>
      </c>
      <c r="D20" s="357">
        <v>0.7988</v>
      </c>
      <c r="E20" s="167"/>
      <c r="F20" s="134"/>
      <c r="G20" s="134"/>
      <c r="H20" s="134"/>
    </row>
    <row r="21" spans="1:8" s="243" customFormat="1" ht="11.25">
      <c r="A21" s="130">
        <v>511301371</v>
      </c>
      <c r="B21" s="130" t="s">
        <v>687</v>
      </c>
      <c r="C21" s="349">
        <v>317669.57</v>
      </c>
      <c r="D21" s="357">
        <v>0.0575</v>
      </c>
      <c r="E21" s="167"/>
      <c r="F21" s="134"/>
      <c r="G21" s="134"/>
      <c r="H21" s="134"/>
    </row>
    <row r="22" spans="1:5" ht="11.25">
      <c r="A22" s="130">
        <v>511401413</v>
      </c>
      <c r="B22" s="130" t="s">
        <v>688</v>
      </c>
      <c r="C22" s="349">
        <v>35022355.02</v>
      </c>
      <c r="D22" s="357">
        <v>6.3344</v>
      </c>
      <c r="E22" s="167"/>
    </row>
    <row r="23" spans="1:5" ht="11.25">
      <c r="A23" s="130">
        <v>511401431</v>
      </c>
      <c r="B23" s="130" t="s">
        <v>689</v>
      </c>
      <c r="C23" s="349">
        <v>11035623.42</v>
      </c>
      <c r="D23" s="357">
        <v>1.996</v>
      </c>
      <c r="E23" s="167"/>
    </row>
    <row r="24" spans="1:8" s="243" customFormat="1" ht="11.25">
      <c r="A24" s="130">
        <v>511401441</v>
      </c>
      <c r="B24" s="130" t="s">
        <v>690</v>
      </c>
      <c r="C24" s="349">
        <v>2213720.93</v>
      </c>
      <c r="D24" s="357">
        <v>0.4004</v>
      </c>
      <c r="E24" s="167"/>
      <c r="F24" s="134"/>
      <c r="G24" s="134"/>
      <c r="H24" s="134"/>
    </row>
    <row r="25" spans="1:8" s="243" customFormat="1" ht="11.25">
      <c r="A25" s="130">
        <v>511501511</v>
      </c>
      <c r="B25" s="130" t="s">
        <v>691</v>
      </c>
      <c r="C25" s="349">
        <v>678747.17</v>
      </c>
      <c r="D25" s="357">
        <v>0.1228</v>
      </c>
      <c r="E25" s="167"/>
      <c r="F25" s="134"/>
      <c r="G25" s="134"/>
      <c r="H25" s="134"/>
    </row>
    <row r="26" spans="1:8" s="243" customFormat="1" ht="11.25">
      <c r="A26" s="130">
        <v>511501522</v>
      </c>
      <c r="B26" s="130" t="s">
        <v>692</v>
      </c>
      <c r="C26" s="349">
        <v>1608687.25</v>
      </c>
      <c r="D26" s="357">
        <v>0.291</v>
      </c>
      <c r="E26" s="167"/>
      <c r="F26" s="134"/>
      <c r="G26" s="134"/>
      <c r="H26" s="134"/>
    </row>
    <row r="27" spans="1:8" s="243" customFormat="1" ht="11.25">
      <c r="A27" s="130">
        <v>511501531</v>
      </c>
      <c r="B27" s="130" t="s">
        <v>919</v>
      </c>
      <c r="C27" s="349">
        <v>874029.02</v>
      </c>
      <c r="D27" s="357">
        <v>0.1581</v>
      </c>
      <c r="E27" s="167"/>
      <c r="F27" s="134"/>
      <c r="G27" s="134"/>
      <c r="H27" s="134"/>
    </row>
    <row r="28" spans="1:8" s="243" customFormat="1" ht="11.25">
      <c r="A28" s="130">
        <v>511501542</v>
      </c>
      <c r="B28" s="130" t="s">
        <v>693</v>
      </c>
      <c r="C28" s="349">
        <v>8462821.58</v>
      </c>
      <c r="D28" s="357">
        <v>1.5306</v>
      </c>
      <c r="E28" s="167"/>
      <c r="F28" s="134"/>
      <c r="G28" s="134"/>
      <c r="H28" s="134"/>
    </row>
    <row r="29" spans="1:8" s="243" customFormat="1" ht="11.25">
      <c r="A29" s="130">
        <v>511501543</v>
      </c>
      <c r="B29" s="130" t="s">
        <v>694</v>
      </c>
      <c r="C29" s="349">
        <v>7880571.98</v>
      </c>
      <c r="D29" s="357">
        <v>1.4253</v>
      </c>
      <c r="E29" s="167"/>
      <c r="F29" s="134"/>
      <c r="G29" s="134"/>
      <c r="H29" s="134"/>
    </row>
    <row r="30" spans="1:8" s="243" customFormat="1" ht="11.25">
      <c r="A30" s="130">
        <v>511501544</v>
      </c>
      <c r="B30" s="130" t="s">
        <v>695</v>
      </c>
      <c r="C30" s="349">
        <v>1768013.59</v>
      </c>
      <c r="D30" s="357">
        <v>0.3198</v>
      </c>
      <c r="E30" s="167"/>
      <c r="F30" s="134"/>
      <c r="G30" s="134"/>
      <c r="H30" s="134"/>
    </row>
    <row r="31" spans="1:8" s="243" customFormat="1" ht="11.25">
      <c r="A31" s="130">
        <v>511501545</v>
      </c>
      <c r="B31" s="130" t="s">
        <v>696</v>
      </c>
      <c r="C31" s="349">
        <v>818400</v>
      </c>
      <c r="D31" s="357">
        <v>0.148</v>
      </c>
      <c r="E31" s="167"/>
      <c r="F31" s="134"/>
      <c r="G31" s="134"/>
      <c r="H31" s="134"/>
    </row>
    <row r="32" spans="1:8" s="243" customFormat="1" ht="11.25">
      <c r="A32" s="130">
        <v>511501546</v>
      </c>
      <c r="B32" s="130" t="s">
        <v>957</v>
      </c>
      <c r="C32" s="349">
        <v>57922.85</v>
      </c>
      <c r="D32" s="357">
        <v>0.0105</v>
      </c>
      <c r="E32" s="167"/>
      <c r="F32" s="134"/>
      <c r="G32" s="134"/>
      <c r="H32" s="134"/>
    </row>
    <row r="33" spans="1:8" s="243" customFormat="1" ht="11.25">
      <c r="A33" s="130">
        <v>511501548</v>
      </c>
      <c r="B33" s="130" t="s">
        <v>697</v>
      </c>
      <c r="C33" s="349">
        <v>341399.31</v>
      </c>
      <c r="D33" s="357">
        <v>0.0617</v>
      </c>
      <c r="E33" s="167"/>
      <c r="F33" s="134"/>
      <c r="G33" s="134"/>
      <c r="H33" s="134"/>
    </row>
    <row r="34" spans="1:8" s="243" customFormat="1" ht="11.25">
      <c r="A34" s="130">
        <v>511501591</v>
      </c>
      <c r="B34" s="130" t="s">
        <v>698</v>
      </c>
      <c r="C34" s="349">
        <v>29253.48</v>
      </c>
      <c r="D34" s="357">
        <v>0.0053</v>
      </c>
      <c r="E34" s="167"/>
      <c r="F34" s="134"/>
      <c r="G34" s="134"/>
      <c r="H34" s="134"/>
    </row>
    <row r="35" spans="1:8" s="243" customFormat="1" ht="11.25">
      <c r="A35" s="130">
        <v>511601711</v>
      </c>
      <c r="B35" s="130" t="s">
        <v>699</v>
      </c>
      <c r="C35" s="349">
        <v>172500</v>
      </c>
      <c r="D35" s="357">
        <v>0.0312</v>
      </c>
      <c r="E35" s="167"/>
      <c r="F35" s="134"/>
      <c r="G35" s="134"/>
      <c r="H35" s="134"/>
    </row>
    <row r="36" spans="1:8" s="243" customFormat="1" ht="11.25">
      <c r="A36" s="130">
        <v>512102111</v>
      </c>
      <c r="B36" s="130" t="s">
        <v>700</v>
      </c>
      <c r="C36" s="349">
        <v>1501865.97</v>
      </c>
      <c r="D36" s="357">
        <v>0.2716</v>
      </c>
      <c r="E36" s="167"/>
      <c r="F36" s="134"/>
      <c r="G36" s="134"/>
      <c r="H36" s="134"/>
    </row>
    <row r="37" spans="1:5" ht="11.25">
      <c r="A37" s="130">
        <v>512102112</v>
      </c>
      <c r="B37" s="130" t="s">
        <v>701</v>
      </c>
      <c r="C37" s="349">
        <v>121370.16</v>
      </c>
      <c r="D37" s="357">
        <v>0.022</v>
      </c>
      <c r="E37" s="167"/>
    </row>
    <row r="38" spans="1:5" ht="11.25">
      <c r="A38" s="130">
        <v>512102121</v>
      </c>
      <c r="B38" s="130" t="s">
        <v>702</v>
      </c>
      <c r="C38" s="349">
        <v>332537.11</v>
      </c>
      <c r="D38" s="357">
        <v>0.0601</v>
      </c>
      <c r="E38" s="167"/>
    </row>
    <row r="39" spans="1:5" ht="11.25">
      <c r="A39" s="130">
        <v>512102141</v>
      </c>
      <c r="B39" s="130" t="s">
        <v>703</v>
      </c>
      <c r="C39" s="349">
        <v>2258910.96</v>
      </c>
      <c r="D39" s="357">
        <v>0.4086</v>
      </c>
      <c r="E39" s="167"/>
    </row>
    <row r="40" spans="1:5" ht="11.25">
      <c r="A40" s="130">
        <v>512102142</v>
      </c>
      <c r="B40" s="130" t="s">
        <v>704</v>
      </c>
      <c r="C40" s="349">
        <v>26410.58</v>
      </c>
      <c r="D40" s="357">
        <v>0.0048</v>
      </c>
      <c r="E40" s="167"/>
    </row>
    <row r="41" spans="1:5" ht="11.25">
      <c r="A41" s="130">
        <v>512102151</v>
      </c>
      <c r="B41" s="130" t="s">
        <v>705</v>
      </c>
      <c r="C41" s="349">
        <v>590395.72</v>
      </c>
      <c r="D41" s="357">
        <v>0.1068</v>
      </c>
      <c r="E41" s="167"/>
    </row>
    <row r="42" spans="1:5" ht="11.25">
      <c r="A42" s="130">
        <v>512102161</v>
      </c>
      <c r="B42" s="130" t="s">
        <v>706</v>
      </c>
      <c r="C42" s="349">
        <v>1413115.87</v>
      </c>
      <c r="D42" s="357">
        <v>0.2556</v>
      </c>
      <c r="E42" s="167"/>
    </row>
    <row r="43" spans="1:5" ht="11.25">
      <c r="A43" s="130">
        <v>512102171</v>
      </c>
      <c r="B43" s="130" t="s">
        <v>920</v>
      </c>
      <c r="C43" s="349">
        <v>15194.6</v>
      </c>
      <c r="D43" s="357">
        <v>0.0027</v>
      </c>
      <c r="E43" s="167"/>
    </row>
    <row r="44" spans="1:5" ht="11.25">
      <c r="A44" s="130">
        <v>512102181</v>
      </c>
      <c r="B44" s="130" t="s">
        <v>921</v>
      </c>
      <c r="C44" s="349">
        <v>1123042.4</v>
      </c>
      <c r="D44" s="357">
        <v>0.2031</v>
      </c>
      <c r="E44" s="167"/>
    </row>
    <row r="45" spans="1:5" ht="11.25">
      <c r="A45" s="130">
        <v>512202211</v>
      </c>
      <c r="B45" s="130" t="s">
        <v>707</v>
      </c>
      <c r="C45" s="349">
        <v>271123.72</v>
      </c>
      <c r="D45" s="357">
        <v>0.049</v>
      </c>
      <c r="E45" s="167"/>
    </row>
    <row r="46" spans="1:5" ht="11.25">
      <c r="A46" s="130">
        <v>512202212</v>
      </c>
      <c r="B46" s="130" t="s">
        <v>708</v>
      </c>
      <c r="C46" s="349">
        <v>879581.19</v>
      </c>
      <c r="D46" s="357">
        <v>0.1591</v>
      </c>
      <c r="E46" s="167"/>
    </row>
    <row r="47" spans="1:5" ht="11.25">
      <c r="A47" s="130">
        <v>512202214</v>
      </c>
      <c r="B47" s="130" t="s">
        <v>709</v>
      </c>
      <c r="C47" s="349">
        <v>51663.6</v>
      </c>
      <c r="D47" s="357">
        <v>0.0093</v>
      </c>
      <c r="E47" s="167"/>
    </row>
    <row r="48" spans="1:5" ht="11.25">
      <c r="A48" s="130">
        <v>512202221</v>
      </c>
      <c r="B48" s="130" t="s">
        <v>710</v>
      </c>
      <c r="C48" s="349">
        <v>640127.7</v>
      </c>
      <c r="D48" s="357">
        <v>0.1158</v>
      </c>
      <c r="E48" s="167"/>
    </row>
    <row r="49" spans="1:5" ht="11.25">
      <c r="A49" s="130">
        <v>512202231</v>
      </c>
      <c r="B49" s="130" t="s">
        <v>711</v>
      </c>
      <c r="C49" s="349">
        <v>39990.82</v>
      </c>
      <c r="D49" s="357">
        <v>0.0072</v>
      </c>
      <c r="E49" s="167"/>
    </row>
    <row r="50" spans="1:5" ht="11.25">
      <c r="A50" s="130">
        <v>512302311</v>
      </c>
      <c r="B50" s="130" t="s">
        <v>1018</v>
      </c>
      <c r="C50" s="349">
        <v>76430.08</v>
      </c>
      <c r="D50" s="357">
        <v>0.0138</v>
      </c>
      <c r="E50" s="167"/>
    </row>
    <row r="51" spans="1:5" ht="11.25">
      <c r="A51" s="130">
        <v>512302321</v>
      </c>
      <c r="B51" s="130" t="s">
        <v>922</v>
      </c>
      <c r="C51" s="349">
        <v>15139.02</v>
      </c>
      <c r="D51" s="357">
        <v>0.0027</v>
      </c>
      <c r="E51" s="167"/>
    </row>
    <row r="52" spans="1:5" ht="11.25">
      <c r="A52" s="130">
        <v>512302341</v>
      </c>
      <c r="B52" s="130" t="s">
        <v>1019</v>
      </c>
      <c r="C52" s="349">
        <v>12335.44</v>
      </c>
      <c r="D52" s="357">
        <v>0.0022</v>
      </c>
      <c r="E52" s="167"/>
    </row>
    <row r="53" spans="1:5" ht="11.25">
      <c r="A53" s="130">
        <v>512302361</v>
      </c>
      <c r="B53" s="130" t="s">
        <v>1020</v>
      </c>
      <c r="C53" s="349">
        <v>870</v>
      </c>
      <c r="D53" s="357">
        <v>0.0002</v>
      </c>
      <c r="E53" s="167"/>
    </row>
    <row r="54" spans="1:5" ht="11.25">
      <c r="A54" s="130">
        <v>512302371</v>
      </c>
      <c r="B54" s="130" t="s">
        <v>1021</v>
      </c>
      <c r="C54" s="349">
        <v>32126.09</v>
      </c>
      <c r="D54" s="357">
        <v>0.0058</v>
      </c>
      <c r="E54" s="167"/>
    </row>
    <row r="55" spans="1:5" ht="11.25">
      <c r="A55" s="130">
        <v>512302391</v>
      </c>
      <c r="B55" s="130" t="s">
        <v>1022</v>
      </c>
      <c r="C55" s="349">
        <v>12504.8</v>
      </c>
      <c r="D55" s="357">
        <v>0.0023</v>
      </c>
      <c r="E55" s="167"/>
    </row>
    <row r="56" spans="1:5" ht="11.25">
      <c r="A56" s="130">
        <v>512402411</v>
      </c>
      <c r="B56" s="130" t="s">
        <v>712</v>
      </c>
      <c r="C56" s="349">
        <v>376256.06</v>
      </c>
      <c r="D56" s="357">
        <v>0.0681</v>
      </c>
      <c r="E56" s="167"/>
    </row>
    <row r="57" spans="1:5" ht="11.25">
      <c r="A57" s="130">
        <v>512402421</v>
      </c>
      <c r="B57" s="130" t="s">
        <v>713</v>
      </c>
      <c r="C57" s="349">
        <v>288408.99</v>
      </c>
      <c r="D57" s="357">
        <v>0.0522</v>
      </c>
      <c r="E57" s="167"/>
    </row>
    <row r="58" spans="1:5" ht="11.25">
      <c r="A58" s="130">
        <v>512402431</v>
      </c>
      <c r="B58" s="130" t="s">
        <v>714</v>
      </c>
      <c r="C58" s="349">
        <v>45632.6</v>
      </c>
      <c r="D58" s="357">
        <v>0.0083</v>
      </c>
      <c r="E58" s="167"/>
    </row>
    <row r="59" spans="1:5" ht="11.25">
      <c r="A59" s="130">
        <v>512402441</v>
      </c>
      <c r="B59" s="130" t="s">
        <v>715</v>
      </c>
      <c r="C59" s="349">
        <v>124451.23</v>
      </c>
      <c r="D59" s="357">
        <v>0.0225</v>
      </c>
      <c r="E59" s="167"/>
    </row>
    <row r="60" spans="1:5" ht="11.25">
      <c r="A60" s="130">
        <v>512402451</v>
      </c>
      <c r="B60" s="130" t="s">
        <v>923</v>
      </c>
      <c r="C60" s="349">
        <v>20944.26</v>
      </c>
      <c r="D60" s="357">
        <v>0.0038</v>
      </c>
      <c r="E60" s="167"/>
    </row>
    <row r="61" spans="1:5" ht="11.25">
      <c r="A61" s="130">
        <v>512402461</v>
      </c>
      <c r="B61" s="130" t="s">
        <v>716</v>
      </c>
      <c r="C61" s="349">
        <v>5514088.36</v>
      </c>
      <c r="D61" s="357">
        <v>0.9973</v>
      </c>
      <c r="E61" s="167"/>
    </row>
    <row r="62" spans="1:5" ht="11.25">
      <c r="A62" s="130">
        <v>512402471</v>
      </c>
      <c r="B62" s="130" t="s">
        <v>717</v>
      </c>
      <c r="C62" s="349">
        <v>470765.41</v>
      </c>
      <c r="D62" s="357">
        <v>0.0851</v>
      </c>
      <c r="E62" s="167"/>
    </row>
    <row r="63" spans="1:5" ht="11.25">
      <c r="A63" s="130">
        <v>512402481</v>
      </c>
      <c r="B63" s="130" t="s">
        <v>718</v>
      </c>
      <c r="C63" s="349">
        <v>170637.65</v>
      </c>
      <c r="D63" s="357">
        <v>0.0309</v>
      </c>
      <c r="E63" s="167"/>
    </row>
    <row r="64" spans="1:5" ht="11.25">
      <c r="A64" s="130">
        <v>512402491</v>
      </c>
      <c r="B64" s="130" t="s">
        <v>719</v>
      </c>
      <c r="C64" s="349">
        <v>2232779.73</v>
      </c>
      <c r="D64" s="357">
        <v>0.4038</v>
      </c>
      <c r="E64" s="167"/>
    </row>
    <row r="65" spans="1:5" ht="11.25">
      <c r="A65" s="130">
        <v>512502511</v>
      </c>
      <c r="B65" s="130" t="s">
        <v>924</v>
      </c>
      <c r="C65" s="349">
        <v>34814.1</v>
      </c>
      <c r="D65" s="357">
        <v>0.0063</v>
      </c>
      <c r="E65" s="167"/>
    </row>
    <row r="66" spans="1:5" ht="11.25">
      <c r="A66" s="130">
        <v>512502521</v>
      </c>
      <c r="B66" s="130" t="s">
        <v>720</v>
      </c>
      <c r="C66" s="349">
        <v>24587.86</v>
      </c>
      <c r="D66" s="357">
        <v>0.0044</v>
      </c>
      <c r="E66" s="167"/>
    </row>
    <row r="67" spans="1:5" ht="11.25">
      <c r="A67" s="130">
        <v>512502522</v>
      </c>
      <c r="B67" s="130" t="s">
        <v>721</v>
      </c>
      <c r="C67" s="349">
        <v>14776.08</v>
      </c>
      <c r="D67" s="357">
        <v>0.0027</v>
      </c>
      <c r="E67" s="167"/>
    </row>
    <row r="68" spans="1:5" ht="11.25">
      <c r="A68" s="130">
        <v>512502531</v>
      </c>
      <c r="B68" s="130" t="s">
        <v>722</v>
      </c>
      <c r="C68" s="349">
        <v>90737.13</v>
      </c>
      <c r="D68" s="357">
        <v>0.0164</v>
      </c>
      <c r="E68" s="167"/>
    </row>
    <row r="69" spans="1:5" ht="11.25">
      <c r="A69" s="130">
        <v>512502541</v>
      </c>
      <c r="B69" s="130" t="s">
        <v>723</v>
      </c>
      <c r="C69" s="349">
        <v>28879.73</v>
      </c>
      <c r="D69" s="357">
        <v>0.0052</v>
      </c>
      <c r="E69" s="167"/>
    </row>
    <row r="70" spans="1:5" ht="11.25">
      <c r="A70" s="130">
        <v>512502551</v>
      </c>
      <c r="B70" s="130" t="s">
        <v>1023</v>
      </c>
      <c r="C70" s="349">
        <v>22695.5</v>
      </c>
      <c r="D70" s="357">
        <v>0.0041</v>
      </c>
      <c r="E70" s="167"/>
    </row>
    <row r="71" spans="1:5" ht="11.25">
      <c r="A71" s="130">
        <v>512502561</v>
      </c>
      <c r="B71" s="130" t="s">
        <v>724</v>
      </c>
      <c r="C71" s="349">
        <v>165173.68</v>
      </c>
      <c r="D71" s="357">
        <v>0.0299</v>
      </c>
      <c r="E71" s="167"/>
    </row>
    <row r="72" spans="1:5" ht="11.25">
      <c r="A72" s="130">
        <v>512502591</v>
      </c>
      <c r="B72" s="130" t="s">
        <v>725</v>
      </c>
      <c r="C72" s="349">
        <v>24950.82</v>
      </c>
      <c r="D72" s="357">
        <v>0.0045</v>
      </c>
      <c r="E72" s="167"/>
    </row>
    <row r="73" spans="1:5" ht="11.25">
      <c r="A73" s="130">
        <v>512602612</v>
      </c>
      <c r="B73" s="130" t="s">
        <v>726</v>
      </c>
      <c r="C73" s="349">
        <v>27358526.17</v>
      </c>
      <c r="D73" s="357">
        <v>4.9482</v>
      </c>
      <c r="E73" s="167"/>
    </row>
    <row r="74" spans="1:5" ht="11.25">
      <c r="A74" s="130">
        <v>512702711</v>
      </c>
      <c r="B74" s="130" t="s">
        <v>727</v>
      </c>
      <c r="C74" s="349">
        <v>7022571.18</v>
      </c>
      <c r="D74" s="357">
        <v>1.2701</v>
      </c>
      <c r="E74" s="167"/>
    </row>
    <row r="75" spans="1:5" ht="11.25">
      <c r="A75" s="130">
        <v>512702721</v>
      </c>
      <c r="B75" s="130" t="s">
        <v>728</v>
      </c>
      <c r="C75" s="349">
        <v>138292.35</v>
      </c>
      <c r="D75" s="357">
        <v>0.025</v>
      </c>
      <c r="E75" s="167"/>
    </row>
    <row r="76" spans="1:5" ht="11.25">
      <c r="A76" s="130">
        <v>512702722</v>
      </c>
      <c r="B76" s="130" t="s">
        <v>925</v>
      </c>
      <c r="C76" s="349">
        <v>479023.44</v>
      </c>
      <c r="D76" s="357">
        <v>0.0866</v>
      </c>
      <c r="E76" s="167"/>
    </row>
    <row r="77" spans="1:5" ht="11.25">
      <c r="A77" s="130">
        <v>512702731</v>
      </c>
      <c r="B77" s="130" t="s">
        <v>729</v>
      </c>
      <c r="C77" s="349">
        <v>492767.34</v>
      </c>
      <c r="D77" s="357">
        <v>0.0891</v>
      </c>
      <c r="E77" s="167"/>
    </row>
    <row r="78" spans="1:5" ht="11.25">
      <c r="A78" s="130">
        <v>512702741</v>
      </c>
      <c r="B78" s="130" t="s">
        <v>730</v>
      </c>
      <c r="C78" s="349">
        <v>465521.52</v>
      </c>
      <c r="D78" s="357">
        <v>0.0842</v>
      </c>
      <c r="E78" s="167"/>
    </row>
    <row r="79" spans="1:5" ht="11.25">
      <c r="A79" s="130">
        <v>512702751</v>
      </c>
      <c r="B79" s="130" t="s">
        <v>1024</v>
      </c>
      <c r="C79" s="349">
        <v>35632.88</v>
      </c>
      <c r="D79" s="357">
        <v>0.0064</v>
      </c>
      <c r="E79" s="167"/>
    </row>
    <row r="80" spans="1:5" ht="11.25">
      <c r="A80" s="130">
        <v>512802831</v>
      </c>
      <c r="B80" s="130" t="s">
        <v>958</v>
      </c>
      <c r="C80" s="349">
        <v>2864458</v>
      </c>
      <c r="D80" s="357">
        <v>0.5181</v>
      </c>
      <c r="E80" s="167"/>
    </row>
    <row r="81" spans="1:5" ht="11.25">
      <c r="A81" s="130">
        <v>512902911</v>
      </c>
      <c r="B81" s="130" t="s">
        <v>731</v>
      </c>
      <c r="C81" s="349">
        <v>324795.21</v>
      </c>
      <c r="D81" s="357">
        <v>0.0587</v>
      </c>
      <c r="E81" s="167"/>
    </row>
    <row r="82" spans="1:5" ht="11.25">
      <c r="A82" s="130">
        <v>512902921</v>
      </c>
      <c r="B82" s="130" t="s">
        <v>732</v>
      </c>
      <c r="C82" s="349">
        <v>25497.98</v>
      </c>
      <c r="D82" s="357">
        <v>0.0046</v>
      </c>
      <c r="E82" s="167"/>
    </row>
    <row r="83" spans="1:5" ht="11.25">
      <c r="A83" s="130">
        <v>512902931</v>
      </c>
      <c r="B83" s="130" t="s">
        <v>733</v>
      </c>
      <c r="C83" s="349">
        <v>6164.5</v>
      </c>
      <c r="D83" s="357">
        <v>0.0011</v>
      </c>
      <c r="E83" s="167"/>
    </row>
    <row r="84" spans="1:5" ht="11.25">
      <c r="A84" s="130">
        <v>512902941</v>
      </c>
      <c r="B84" s="130" t="s">
        <v>734</v>
      </c>
      <c r="C84" s="349">
        <v>16375.8</v>
      </c>
      <c r="D84" s="357">
        <v>0.003</v>
      </c>
      <c r="E84" s="167"/>
    </row>
    <row r="85" spans="1:8" s="243" customFormat="1" ht="11.25">
      <c r="A85" s="130">
        <v>512902961</v>
      </c>
      <c r="B85" s="130" t="s">
        <v>735</v>
      </c>
      <c r="C85" s="349">
        <v>3152938.04</v>
      </c>
      <c r="D85" s="357">
        <v>0.5703</v>
      </c>
      <c r="E85" s="167"/>
      <c r="F85" s="134"/>
      <c r="G85" s="134"/>
      <c r="H85" s="134"/>
    </row>
    <row r="86" spans="1:8" s="243" customFormat="1" ht="11.25">
      <c r="A86" s="130">
        <v>512902981</v>
      </c>
      <c r="B86" s="130" t="s">
        <v>736</v>
      </c>
      <c r="C86" s="349">
        <v>832540.23</v>
      </c>
      <c r="D86" s="357">
        <v>0.1506</v>
      </c>
      <c r="E86" s="167"/>
      <c r="F86" s="134"/>
      <c r="G86" s="134"/>
      <c r="H86" s="134"/>
    </row>
    <row r="87" spans="1:8" s="243" customFormat="1" ht="11.25">
      <c r="A87" s="130">
        <v>512902991</v>
      </c>
      <c r="B87" s="130" t="s">
        <v>926</v>
      </c>
      <c r="C87" s="349">
        <v>1775865.47</v>
      </c>
      <c r="D87" s="357">
        <v>0.3212</v>
      </c>
      <c r="E87" s="167"/>
      <c r="F87" s="134"/>
      <c r="G87" s="134"/>
      <c r="H87" s="134"/>
    </row>
    <row r="88" spans="1:8" s="243" customFormat="1" ht="11.25">
      <c r="A88" s="130">
        <v>513103111</v>
      </c>
      <c r="B88" s="130" t="s">
        <v>737</v>
      </c>
      <c r="C88" s="349">
        <v>4813522</v>
      </c>
      <c r="D88" s="357">
        <v>0.8706</v>
      </c>
      <c r="E88" s="167"/>
      <c r="F88" s="134"/>
      <c r="G88" s="134"/>
      <c r="H88" s="134"/>
    </row>
    <row r="89" spans="1:8" s="243" customFormat="1" ht="11.25">
      <c r="A89" s="130">
        <v>513103121</v>
      </c>
      <c r="B89" s="130" t="s">
        <v>927</v>
      </c>
      <c r="C89" s="349">
        <v>1112.3</v>
      </c>
      <c r="D89" s="357">
        <v>0.0002</v>
      </c>
      <c r="E89" s="167"/>
      <c r="F89" s="134"/>
      <c r="G89" s="134"/>
      <c r="H89" s="134"/>
    </row>
    <row r="90" spans="1:8" s="243" customFormat="1" ht="11.25">
      <c r="A90" s="130">
        <v>513103131</v>
      </c>
      <c r="B90" s="130" t="s">
        <v>738</v>
      </c>
      <c r="C90" s="349">
        <v>2644020.63</v>
      </c>
      <c r="D90" s="357">
        <v>0.4782</v>
      </c>
      <c r="E90" s="167"/>
      <c r="F90" s="134"/>
      <c r="G90" s="134"/>
      <c r="H90" s="134"/>
    </row>
    <row r="91" spans="1:8" s="243" customFormat="1" ht="11.25">
      <c r="A91" s="130">
        <v>513103141</v>
      </c>
      <c r="B91" s="130" t="s">
        <v>739</v>
      </c>
      <c r="C91" s="349">
        <v>1708652.68</v>
      </c>
      <c r="D91" s="357">
        <v>0.309</v>
      </c>
      <c r="E91" s="167"/>
      <c r="F91" s="134"/>
      <c r="G91" s="134"/>
      <c r="H91" s="134"/>
    </row>
    <row r="92" spans="1:8" s="243" customFormat="1" ht="11.25">
      <c r="A92" s="130">
        <v>513103151</v>
      </c>
      <c r="B92" s="130" t="s">
        <v>740</v>
      </c>
      <c r="C92" s="349">
        <v>471765.12</v>
      </c>
      <c r="D92" s="357">
        <v>0.0853</v>
      </c>
      <c r="E92" s="167"/>
      <c r="F92" s="134"/>
      <c r="G92" s="134"/>
      <c r="H92" s="134"/>
    </row>
    <row r="93" spans="1:8" s="243" customFormat="1" ht="11.25">
      <c r="A93" s="130">
        <v>513103161</v>
      </c>
      <c r="B93" s="130" t="s">
        <v>741</v>
      </c>
      <c r="C93" s="349">
        <v>227004.25</v>
      </c>
      <c r="D93" s="357">
        <v>0.0411</v>
      </c>
      <c r="E93" s="167"/>
      <c r="F93" s="134"/>
      <c r="G93" s="134"/>
      <c r="H93" s="134"/>
    </row>
    <row r="94" spans="1:8" s="243" customFormat="1" ht="11.25">
      <c r="A94" s="130">
        <v>513103171</v>
      </c>
      <c r="B94" s="130" t="s">
        <v>742</v>
      </c>
      <c r="C94" s="349">
        <v>10391.37</v>
      </c>
      <c r="D94" s="357">
        <v>0.0019</v>
      </c>
      <c r="E94" s="167"/>
      <c r="F94" s="134"/>
      <c r="G94" s="134"/>
      <c r="H94" s="134"/>
    </row>
    <row r="95" spans="1:8" s="243" customFormat="1" ht="11.25">
      <c r="A95" s="130">
        <v>513103173</v>
      </c>
      <c r="B95" s="130" t="s">
        <v>928</v>
      </c>
      <c r="C95" s="349">
        <v>9280</v>
      </c>
      <c r="D95" s="357">
        <v>0.0017</v>
      </c>
      <c r="E95" s="167"/>
      <c r="F95" s="134"/>
      <c r="G95" s="134"/>
      <c r="H95" s="134"/>
    </row>
    <row r="96" spans="1:8" s="243" customFormat="1" ht="11.25">
      <c r="A96" s="130">
        <v>513103181</v>
      </c>
      <c r="B96" s="130" t="s">
        <v>743</v>
      </c>
      <c r="C96" s="349">
        <v>7745.77</v>
      </c>
      <c r="D96" s="357">
        <v>0.0014</v>
      </c>
      <c r="E96" s="167"/>
      <c r="F96" s="134"/>
      <c r="G96" s="134"/>
      <c r="H96" s="134"/>
    </row>
    <row r="97" spans="1:8" s="243" customFormat="1" ht="11.25">
      <c r="A97" s="130">
        <v>513103182</v>
      </c>
      <c r="B97" s="130" t="s">
        <v>744</v>
      </c>
      <c r="C97" s="349">
        <v>27</v>
      </c>
      <c r="D97" s="357">
        <v>0</v>
      </c>
      <c r="E97" s="167"/>
      <c r="F97" s="134"/>
      <c r="G97" s="134"/>
      <c r="H97" s="134"/>
    </row>
    <row r="98" spans="1:8" s="243" customFormat="1" ht="11.25">
      <c r="A98" s="130">
        <v>513203221</v>
      </c>
      <c r="B98" s="130" t="s">
        <v>745</v>
      </c>
      <c r="C98" s="349">
        <v>1853611.48</v>
      </c>
      <c r="D98" s="357">
        <v>0.3353</v>
      </c>
      <c r="E98" s="167"/>
      <c r="F98" s="134"/>
      <c r="G98" s="134"/>
      <c r="H98" s="134"/>
    </row>
    <row r="99" spans="1:8" s="243" customFormat="1" ht="11.25">
      <c r="A99" s="130">
        <v>513203233</v>
      </c>
      <c r="B99" s="130" t="s">
        <v>746</v>
      </c>
      <c r="C99" s="349">
        <v>72400.28</v>
      </c>
      <c r="D99" s="357">
        <v>0.0131</v>
      </c>
      <c r="E99" s="167"/>
      <c r="F99" s="134"/>
      <c r="G99" s="134"/>
      <c r="H99" s="134"/>
    </row>
    <row r="100" spans="1:8" s="243" customFormat="1" ht="11.25">
      <c r="A100" s="130">
        <v>513203251</v>
      </c>
      <c r="B100" s="130" t="s">
        <v>1025</v>
      </c>
      <c r="C100" s="349">
        <v>6100</v>
      </c>
      <c r="D100" s="357">
        <v>0.0011</v>
      </c>
      <c r="E100" s="167"/>
      <c r="F100" s="134"/>
      <c r="G100" s="134"/>
      <c r="H100" s="134"/>
    </row>
    <row r="101" spans="1:8" s="243" customFormat="1" ht="11.25">
      <c r="A101" s="130">
        <v>513203252</v>
      </c>
      <c r="B101" s="130" t="s">
        <v>747</v>
      </c>
      <c r="C101" s="349">
        <v>19700847.83</v>
      </c>
      <c r="D101" s="357">
        <v>3.5632</v>
      </c>
      <c r="E101" s="167"/>
      <c r="F101" s="134"/>
      <c r="G101" s="134"/>
      <c r="H101" s="134"/>
    </row>
    <row r="102" spans="1:8" s="243" customFormat="1" ht="11.25">
      <c r="A102" s="130">
        <v>513203261</v>
      </c>
      <c r="B102" s="130" t="s">
        <v>748</v>
      </c>
      <c r="C102" s="349">
        <v>8469468.26</v>
      </c>
      <c r="D102" s="357">
        <v>1.5318</v>
      </c>
      <c r="E102" s="167"/>
      <c r="F102" s="134"/>
      <c r="G102" s="134"/>
      <c r="H102" s="134"/>
    </row>
    <row r="103" spans="1:8" s="243" customFormat="1" ht="11.25">
      <c r="A103" s="130">
        <v>513203271</v>
      </c>
      <c r="B103" s="130" t="s">
        <v>749</v>
      </c>
      <c r="C103" s="349">
        <v>226612</v>
      </c>
      <c r="D103" s="357">
        <v>0.041</v>
      </c>
      <c r="E103" s="167"/>
      <c r="F103" s="134"/>
      <c r="G103" s="134"/>
      <c r="H103" s="134"/>
    </row>
    <row r="104" spans="1:8" s="243" customFormat="1" ht="11.25">
      <c r="A104" s="130">
        <v>513203291</v>
      </c>
      <c r="B104" s="130" t="s">
        <v>750</v>
      </c>
      <c r="C104" s="349">
        <v>3085146.03</v>
      </c>
      <c r="D104" s="357">
        <v>0.558</v>
      </c>
      <c r="E104" s="167"/>
      <c r="F104" s="134"/>
      <c r="G104" s="134"/>
      <c r="H104" s="134"/>
    </row>
    <row r="105" spans="1:8" s="243" customFormat="1" ht="11.25">
      <c r="A105" s="130">
        <v>513303311</v>
      </c>
      <c r="B105" s="130" t="s">
        <v>751</v>
      </c>
      <c r="C105" s="349">
        <v>698043.48</v>
      </c>
      <c r="D105" s="357">
        <v>0.1263</v>
      </c>
      <c r="E105" s="167"/>
      <c r="F105" s="134"/>
      <c r="G105" s="134"/>
      <c r="H105" s="134"/>
    </row>
    <row r="106" spans="1:8" s="243" customFormat="1" ht="11.25">
      <c r="A106" s="130">
        <v>513303313</v>
      </c>
      <c r="B106" s="130" t="s">
        <v>929</v>
      </c>
      <c r="C106" s="349">
        <v>165000</v>
      </c>
      <c r="D106" s="357">
        <v>0.0298</v>
      </c>
      <c r="E106" s="167"/>
      <c r="F106" s="134"/>
      <c r="G106" s="134"/>
      <c r="H106" s="134"/>
    </row>
    <row r="107" spans="1:8" s="243" customFormat="1" ht="11.25">
      <c r="A107" s="130">
        <v>513303314</v>
      </c>
      <c r="B107" s="130" t="s">
        <v>752</v>
      </c>
      <c r="C107" s="349">
        <v>197362.53</v>
      </c>
      <c r="D107" s="357">
        <v>0.0357</v>
      </c>
      <c r="E107" s="167"/>
      <c r="F107" s="134"/>
      <c r="G107" s="134"/>
      <c r="H107" s="134"/>
    </row>
    <row r="108" spans="1:8" s="243" customFormat="1" ht="11.25">
      <c r="A108" s="130">
        <v>513303321</v>
      </c>
      <c r="B108" s="130" t="s">
        <v>753</v>
      </c>
      <c r="C108" s="349">
        <v>14788087.05</v>
      </c>
      <c r="D108" s="357">
        <v>2.6747</v>
      </c>
      <c r="E108" s="167"/>
      <c r="F108" s="134"/>
      <c r="G108" s="134"/>
      <c r="H108" s="134"/>
    </row>
    <row r="109" spans="1:8" s="243" customFormat="1" ht="11.25">
      <c r="A109" s="130">
        <v>513303331</v>
      </c>
      <c r="B109" s="130" t="s">
        <v>754</v>
      </c>
      <c r="C109" s="349">
        <v>1618151.95</v>
      </c>
      <c r="D109" s="357">
        <v>0.2927</v>
      </c>
      <c r="E109" s="167"/>
      <c r="F109" s="134"/>
      <c r="G109" s="134"/>
      <c r="H109" s="134"/>
    </row>
    <row r="110" spans="1:8" s="243" customFormat="1" ht="11.25">
      <c r="A110" s="130">
        <v>513303332</v>
      </c>
      <c r="B110" s="130" t="s">
        <v>1026</v>
      </c>
      <c r="C110" s="349">
        <v>535400</v>
      </c>
      <c r="D110" s="357">
        <v>0.0968</v>
      </c>
      <c r="E110" s="167"/>
      <c r="F110" s="134"/>
      <c r="G110" s="134"/>
      <c r="H110" s="134"/>
    </row>
    <row r="111" spans="1:8" s="243" customFormat="1" ht="11.25">
      <c r="A111" s="130">
        <v>513303341</v>
      </c>
      <c r="B111" s="130" t="s">
        <v>755</v>
      </c>
      <c r="C111" s="349">
        <v>2275921.98</v>
      </c>
      <c r="D111" s="357">
        <v>0.4116</v>
      </c>
      <c r="E111" s="167"/>
      <c r="F111" s="134"/>
      <c r="G111" s="134"/>
      <c r="H111" s="134"/>
    </row>
    <row r="112" spans="1:8" s="243" customFormat="1" ht="11.25">
      <c r="A112" s="130">
        <v>513303361</v>
      </c>
      <c r="B112" s="130" t="s">
        <v>756</v>
      </c>
      <c r="C112" s="349">
        <v>2084702.03</v>
      </c>
      <c r="D112" s="357">
        <v>0.3771</v>
      </c>
      <c r="E112" s="167"/>
      <c r="F112" s="134"/>
      <c r="G112" s="134"/>
      <c r="H112" s="134"/>
    </row>
    <row r="113" spans="1:8" s="243" customFormat="1" ht="11.25">
      <c r="A113" s="130">
        <v>513303381</v>
      </c>
      <c r="B113" s="130" t="s">
        <v>930</v>
      </c>
      <c r="C113" s="349">
        <v>18562.65</v>
      </c>
      <c r="D113" s="357">
        <v>0.0034</v>
      </c>
      <c r="E113" s="167"/>
      <c r="F113" s="134"/>
      <c r="G113" s="134"/>
      <c r="H113" s="134"/>
    </row>
    <row r="114" spans="1:8" s="243" customFormat="1" ht="11.25">
      <c r="A114" s="130">
        <v>513303391</v>
      </c>
      <c r="B114" s="130" t="s">
        <v>757</v>
      </c>
      <c r="C114" s="349">
        <v>5636701.19</v>
      </c>
      <c r="D114" s="357">
        <v>1.0195</v>
      </c>
      <c r="E114" s="167"/>
      <c r="F114" s="134"/>
      <c r="G114" s="134"/>
      <c r="H114" s="134"/>
    </row>
    <row r="115" spans="1:8" s="243" customFormat="1" ht="11.25">
      <c r="A115" s="130">
        <v>513403411</v>
      </c>
      <c r="B115" s="130" t="s">
        <v>758</v>
      </c>
      <c r="C115" s="349">
        <v>581791.8</v>
      </c>
      <c r="D115" s="357">
        <v>0.1052</v>
      </c>
      <c r="E115" s="167"/>
      <c r="F115" s="134"/>
      <c r="G115" s="134"/>
      <c r="H115" s="134"/>
    </row>
    <row r="116" spans="1:8" s="243" customFormat="1" ht="11.25">
      <c r="A116" s="130">
        <v>513403441</v>
      </c>
      <c r="B116" s="130" t="s">
        <v>759</v>
      </c>
      <c r="C116" s="349">
        <v>2662601.89</v>
      </c>
      <c r="D116" s="357">
        <v>0.4816</v>
      </c>
      <c r="E116" s="167"/>
      <c r="F116" s="134"/>
      <c r="G116" s="134"/>
      <c r="H116" s="134"/>
    </row>
    <row r="117" spans="1:8" s="243" customFormat="1" ht="11.25">
      <c r="A117" s="130">
        <v>513403451</v>
      </c>
      <c r="B117" s="130" t="s">
        <v>959</v>
      </c>
      <c r="C117" s="349">
        <v>18715</v>
      </c>
      <c r="D117" s="357">
        <v>0.0034</v>
      </c>
      <c r="E117" s="167"/>
      <c r="F117" s="134"/>
      <c r="G117" s="134"/>
      <c r="H117" s="134"/>
    </row>
    <row r="118" spans="1:8" s="243" customFormat="1" ht="11.25">
      <c r="A118" s="130">
        <v>513403471</v>
      </c>
      <c r="B118" s="130" t="s">
        <v>960</v>
      </c>
      <c r="C118" s="349">
        <v>8848.97</v>
      </c>
      <c r="D118" s="357">
        <v>0.0016</v>
      </c>
      <c r="E118" s="167"/>
      <c r="F118" s="134"/>
      <c r="G118" s="134"/>
      <c r="H118" s="134"/>
    </row>
    <row r="119" spans="1:8" s="243" customFormat="1" ht="11.25">
      <c r="A119" s="130">
        <v>513503511</v>
      </c>
      <c r="B119" s="130" t="s">
        <v>760</v>
      </c>
      <c r="C119" s="349">
        <v>7334371.66</v>
      </c>
      <c r="D119" s="357">
        <v>1.3265</v>
      </c>
      <c r="E119" s="167"/>
      <c r="F119" s="134"/>
      <c r="G119" s="134"/>
      <c r="H119" s="134"/>
    </row>
    <row r="120" spans="1:8" s="243" customFormat="1" ht="11.25">
      <c r="A120" s="130">
        <v>513503512</v>
      </c>
      <c r="B120" s="130" t="s">
        <v>761</v>
      </c>
      <c r="C120" s="349">
        <v>128300</v>
      </c>
      <c r="D120" s="357">
        <v>0.0232</v>
      </c>
      <c r="E120" s="167"/>
      <c r="F120" s="134"/>
      <c r="G120" s="134"/>
      <c r="H120" s="134"/>
    </row>
    <row r="121" spans="1:8" s="243" customFormat="1" ht="11.25">
      <c r="A121" s="130">
        <v>513503521</v>
      </c>
      <c r="B121" s="130" t="s">
        <v>762</v>
      </c>
      <c r="C121" s="349">
        <v>34166.2</v>
      </c>
      <c r="D121" s="357">
        <v>0.0062</v>
      </c>
      <c r="E121" s="167"/>
      <c r="F121" s="134"/>
      <c r="G121" s="134"/>
      <c r="H121" s="134"/>
    </row>
    <row r="122" spans="1:8" s="243" customFormat="1" ht="11.25">
      <c r="A122" s="130">
        <v>513503522</v>
      </c>
      <c r="B122" s="130" t="s">
        <v>763</v>
      </c>
      <c r="C122" s="349">
        <v>8992</v>
      </c>
      <c r="D122" s="357">
        <v>0.0016</v>
      </c>
      <c r="E122" s="167"/>
      <c r="F122" s="134"/>
      <c r="G122" s="134"/>
      <c r="H122" s="134"/>
    </row>
    <row r="123" spans="1:8" s="243" customFormat="1" ht="11.25">
      <c r="A123" s="130">
        <v>513503531</v>
      </c>
      <c r="B123" s="130" t="s">
        <v>764</v>
      </c>
      <c r="C123" s="349">
        <v>1141982.01</v>
      </c>
      <c r="D123" s="357">
        <v>0.2065</v>
      </c>
      <c r="E123" s="167"/>
      <c r="F123" s="134"/>
      <c r="G123" s="134"/>
      <c r="H123" s="134"/>
    </row>
    <row r="124" spans="1:8" s="243" customFormat="1" ht="11.25">
      <c r="A124" s="130">
        <v>513503551</v>
      </c>
      <c r="B124" s="130" t="s">
        <v>765</v>
      </c>
      <c r="C124" s="349">
        <v>10035410.51</v>
      </c>
      <c r="D124" s="357">
        <v>1.8151</v>
      </c>
      <c r="E124" s="167"/>
      <c r="F124" s="134"/>
      <c r="G124" s="134"/>
      <c r="H124" s="134"/>
    </row>
    <row r="125" spans="1:8" s="243" customFormat="1" ht="11.25">
      <c r="A125" s="130">
        <v>513503561</v>
      </c>
      <c r="B125" s="130" t="s">
        <v>766</v>
      </c>
      <c r="C125" s="349">
        <v>19804</v>
      </c>
      <c r="D125" s="357">
        <v>0.0036</v>
      </c>
      <c r="E125" s="167"/>
      <c r="F125" s="134"/>
      <c r="G125" s="134"/>
      <c r="H125" s="134"/>
    </row>
    <row r="126" spans="1:8" s="243" customFormat="1" ht="11.25">
      <c r="A126" s="130">
        <v>513503571</v>
      </c>
      <c r="B126" s="130" t="s">
        <v>767</v>
      </c>
      <c r="C126" s="349">
        <v>1900396.22</v>
      </c>
      <c r="D126" s="357">
        <v>0.3437</v>
      </c>
      <c r="E126" s="167"/>
      <c r="F126" s="134"/>
      <c r="G126" s="134"/>
      <c r="H126" s="134"/>
    </row>
    <row r="127" spans="1:8" s="243" customFormat="1" ht="11.25">
      <c r="A127" s="130">
        <v>513503581</v>
      </c>
      <c r="B127" s="130" t="s">
        <v>768</v>
      </c>
      <c r="C127" s="349">
        <v>2641902.15</v>
      </c>
      <c r="D127" s="357">
        <v>0.4778</v>
      </c>
      <c r="E127" s="167"/>
      <c r="F127" s="134"/>
      <c r="G127" s="134"/>
      <c r="H127" s="134"/>
    </row>
    <row r="128" spans="1:8" s="243" customFormat="1" ht="11.25">
      <c r="A128" s="130">
        <v>513503591</v>
      </c>
      <c r="B128" s="130" t="s">
        <v>769</v>
      </c>
      <c r="C128" s="349">
        <v>1344897.4</v>
      </c>
      <c r="D128" s="357">
        <v>0.2432</v>
      </c>
      <c r="E128" s="167"/>
      <c r="F128" s="134"/>
      <c r="G128" s="134"/>
      <c r="H128" s="134"/>
    </row>
    <row r="129" spans="1:5" ht="11.25">
      <c r="A129" s="130">
        <v>513603611</v>
      </c>
      <c r="B129" s="130" t="s">
        <v>770</v>
      </c>
      <c r="C129" s="349">
        <v>11288931.16</v>
      </c>
      <c r="D129" s="357">
        <v>2.0418</v>
      </c>
      <c r="E129" s="167"/>
    </row>
    <row r="130" spans="1:5" ht="11.25">
      <c r="A130" s="130">
        <v>513603612</v>
      </c>
      <c r="B130" s="130" t="s">
        <v>771</v>
      </c>
      <c r="C130" s="349">
        <v>1684661.33</v>
      </c>
      <c r="D130" s="357">
        <v>0.3047</v>
      </c>
      <c r="E130" s="167"/>
    </row>
    <row r="131" spans="1:5" ht="11.25">
      <c r="A131" s="130">
        <v>513603613</v>
      </c>
      <c r="B131" s="130" t="s">
        <v>772</v>
      </c>
      <c r="C131" s="349">
        <v>1509493.74</v>
      </c>
      <c r="D131" s="357">
        <v>0.273</v>
      </c>
      <c r="E131" s="167"/>
    </row>
    <row r="132" spans="1:5" ht="11.25">
      <c r="A132" s="130">
        <v>513603651</v>
      </c>
      <c r="B132" s="130" t="s">
        <v>1027</v>
      </c>
      <c r="C132" s="349">
        <v>66700</v>
      </c>
      <c r="D132" s="357">
        <v>0.0121</v>
      </c>
      <c r="E132" s="167"/>
    </row>
    <row r="133" spans="1:5" ht="11.25">
      <c r="A133" s="130">
        <v>513603661</v>
      </c>
      <c r="B133" s="130" t="s">
        <v>773</v>
      </c>
      <c r="C133" s="349">
        <v>388465.67</v>
      </c>
      <c r="D133" s="357">
        <v>0.0703</v>
      </c>
      <c r="E133" s="167"/>
    </row>
    <row r="134" spans="1:5" ht="11.25">
      <c r="A134" s="130">
        <v>513703711</v>
      </c>
      <c r="B134" s="130" t="s">
        <v>931</v>
      </c>
      <c r="C134" s="349">
        <v>59617.14</v>
      </c>
      <c r="D134" s="357">
        <v>0.0108</v>
      </c>
      <c r="E134" s="167"/>
    </row>
    <row r="135" spans="1:5" ht="11.25">
      <c r="A135" s="130">
        <v>513703712</v>
      </c>
      <c r="B135" s="130" t="s">
        <v>932</v>
      </c>
      <c r="C135" s="349">
        <v>57305.82</v>
      </c>
      <c r="D135" s="357">
        <v>0.0104</v>
      </c>
      <c r="E135" s="167"/>
    </row>
    <row r="136" spans="1:5" ht="11.25">
      <c r="A136" s="130">
        <v>513703721</v>
      </c>
      <c r="B136" s="130" t="s">
        <v>774</v>
      </c>
      <c r="C136" s="349">
        <v>190836.39</v>
      </c>
      <c r="D136" s="357">
        <v>0.0345</v>
      </c>
      <c r="E136" s="167"/>
    </row>
    <row r="137" spans="1:5" ht="11.25">
      <c r="A137" s="130">
        <v>513703751</v>
      </c>
      <c r="B137" s="130" t="s">
        <v>775</v>
      </c>
      <c r="C137" s="349">
        <v>481604.05</v>
      </c>
      <c r="D137" s="357">
        <v>0.0871</v>
      </c>
      <c r="E137" s="167"/>
    </row>
    <row r="138" spans="1:5" ht="11.25">
      <c r="A138" s="130">
        <v>513703761</v>
      </c>
      <c r="B138" s="130" t="s">
        <v>933</v>
      </c>
      <c r="C138" s="349">
        <v>41268.88</v>
      </c>
      <c r="D138" s="357">
        <v>0.0075</v>
      </c>
      <c r="E138" s="167"/>
    </row>
    <row r="139" spans="1:5" ht="11.25">
      <c r="A139" s="130">
        <v>513703791</v>
      </c>
      <c r="B139" s="130" t="s">
        <v>776</v>
      </c>
      <c r="C139" s="349">
        <v>3444.73</v>
      </c>
      <c r="D139" s="357">
        <v>0.0006</v>
      </c>
      <c r="E139" s="167"/>
    </row>
    <row r="140" spans="1:5" ht="11.25">
      <c r="A140" s="130">
        <v>513803811</v>
      </c>
      <c r="B140" s="130" t="s">
        <v>961</v>
      </c>
      <c r="C140" s="349">
        <v>498800</v>
      </c>
      <c r="D140" s="357">
        <v>0.0902</v>
      </c>
      <c r="E140" s="167"/>
    </row>
    <row r="141" spans="1:5" ht="11.25">
      <c r="A141" s="130">
        <v>513803812</v>
      </c>
      <c r="B141" s="130" t="s">
        <v>934</v>
      </c>
      <c r="C141" s="349">
        <v>17522.8</v>
      </c>
      <c r="D141" s="357">
        <v>0.0032</v>
      </c>
      <c r="E141" s="167"/>
    </row>
    <row r="142" spans="1:5" ht="11.25">
      <c r="A142" s="130">
        <v>513803821</v>
      </c>
      <c r="B142" s="130" t="s">
        <v>777</v>
      </c>
      <c r="C142" s="349">
        <v>7661875.3</v>
      </c>
      <c r="D142" s="357">
        <v>1.3858</v>
      </c>
      <c r="E142" s="167"/>
    </row>
    <row r="143" spans="1:5" ht="11.25">
      <c r="A143" s="130">
        <v>513803831</v>
      </c>
      <c r="B143" s="130" t="s">
        <v>962</v>
      </c>
      <c r="C143" s="349">
        <v>67800.3</v>
      </c>
      <c r="D143" s="357">
        <v>0.0123</v>
      </c>
      <c r="E143" s="167"/>
    </row>
    <row r="144" spans="1:5" ht="11.25">
      <c r="A144" s="130">
        <v>513803852</v>
      </c>
      <c r="B144" s="130" t="s">
        <v>778</v>
      </c>
      <c r="C144" s="349">
        <v>686041.58</v>
      </c>
      <c r="D144" s="357">
        <v>0.1241</v>
      </c>
      <c r="E144" s="167"/>
    </row>
    <row r="145" spans="1:5" ht="11.25">
      <c r="A145" s="130">
        <v>513803853</v>
      </c>
      <c r="B145" s="130" t="s">
        <v>779</v>
      </c>
      <c r="C145" s="349">
        <v>51895.54</v>
      </c>
      <c r="D145" s="357">
        <v>0.0094</v>
      </c>
      <c r="E145" s="167"/>
    </row>
    <row r="146" spans="1:5" ht="11.25">
      <c r="A146" s="130">
        <v>513903911</v>
      </c>
      <c r="B146" s="130" t="s">
        <v>963</v>
      </c>
      <c r="C146" s="349">
        <v>19999.99</v>
      </c>
      <c r="D146" s="357">
        <v>0.0036</v>
      </c>
      <c r="E146" s="167"/>
    </row>
    <row r="147" spans="1:5" ht="11.25">
      <c r="A147" s="130">
        <v>513903921</v>
      </c>
      <c r="B147" s="130" t="s">
        <v>780</v>
      </c>
      <c r="C147" s="349">
        <v>40459042.88</v>
      </c>
      <c r="D147" s="357">
        <v>7.3177</v>
      </c>
      <c r="E147" s="167"/>
    </row>
    <row r="148" spans="1:5" ht="11.25">
      <c r="A148" s="130">
        <v>513903941</v>
      </c>
      <c r="B148" s="130" t="s">
        <v>1028</v>
      </c>
      <c r="C148" s="349">
        <v>2634</v>
      </c>
      <c r="D148" s="357">
        <v>0.0005</v>
      </c>
      <c r="E148" s="167"/>
    </row>
    <row r="149" spans="1:5" ht="11.25">
      <c r="A149" s="130">
        <v>513903961</v>
      </c>
      <c r="B149" s="130" t="s">
        <v>781</v>
      </c>
      <c r="C149" s="349">
        <v>35810.91</v>
      </c>
      <c r="D149" s="357">
        <v>0.0065</v>
      </c>
      <c r="E149" s="167"/>
    </row>
    <row r="150" spans="1:5" ht="11.25">
      <c r="A150" s="130">
        <v>513903981</v>
      </c>
      <c r="B150" s="130" t="s">
        <v>782</v>
      </c>
      <c r="C150" s="349">
        <v>3834338.91</v>
      </c>
      <c r="D150" s="357">
        <v>0.6935</v>
      </c>
      <c r="E150" s="167"/>
    </row>
    <row r="151" spans="1:8" s="243" customFormat="1" ht="11.25">
      <c r="A151" s="130">
        <v>521204156</v>
      </c>
      <c r="B151" s="130" t="s">
        <v>783</v>
      </c>
      <c r="C151" s="349">
        <v>2501868.5</v>
      </c>
      <c r="D151" s="357">
        <v>0.4525</v>
      </c>
      <c r="E151" s="167"/>
      <c r="F151" s="134"/>
      <c r="G151" s="134"/>
      <c r="H151" s="134"/>
    </row>
    <row r="152" spans="1:8" s="243" customFormat="1" ht="11.25">
      <c r="A152" s="130">
        <v>522104231</v>
      </c>
      <c r="B152" s="130" t="s">
        <v>784</v>
      </c>
      <c r="C152" s="349">
        <v>22201821.52</v>
      </c>
      <c r="D152" s="357">
        <v>4.0156</v>
      </c>
      <c r="E152" s="167"/>
      <c r="F152" s="134"/>
      <c r="G152" s="134"/>
      <c r="H152" s="134"/>
    </row>
    <row r="153" spans="1:8" s="243" customFormat="1" ht="11.25">
      <c r="A153" s="130">
        <v>522104232</v>
      </c>
      <c r="B153" s="130" t="s">
        <v>935</v>
      </c>
      <c r="C153" s="349">
        <v>80000</v>
      </c>
      <c r="D153" s="357">
        <v>0.0145</v>
      </c>
      <c r="E153" s="167"/>
      <c r="F153" s="134"/>
      <c r="G153" s="134"/>
      <c r="H153" s="134"/>
    </row>
    <row r="154" spans="1:8" s="243" customFormat="1" ht="11.25">
      <c r="A154" s="130">
        <v>522104233</v>
      </c>
      <c r="B154" s="130" t="s">
        <v>964</v>
      </c>
      <c r="C154" s="349">
        <v>140000</v>
      </c>
      <c r="D154" s="357">
        <v>0.0253</v>
      </c>
      <c r="E154" s="167"/>
      <c r="F154" s="134"/>
      <c r="G154" s="134"/>
      <c r="H154" s="134"/>
    </row>
    <row r="155" spans="1:8" s="243" customFormat="1" ht="11.25">
      <c r="A155" s="130">
        <v>522104235</v>
      </c>
      <c r="B155" s="130" t="s">
        <v>965</v>
      </c>
      <c r="C155" s="349">
        <v>21500.08</v>
      </c>
      <c r="D155" s="357">
        <v>0.0039</v>
      </c>
      <c r="E155" s="167"/>
      <c r="F155" s="134"/>
      <c r="G155" s="134"/>
      <c r="H155" s="134"/>
    </row>
    <row r="156" spans="1:8" s="243" customFormat="1" ht="11.25">
      <c r="A156" s="130">
        <v>522104236</v>
      </c>
      <c r="B156" s="130" t="s">
        <v>783</v>
      </c>
      <c r="C156" s="349">
        <v>53920</v>
      </c>
      <c r="D156" s="357">
        <v>0.0098</v>
      </c>
      <c r="E156" s="167"/>
      <c r="F156" s="134"/>
      <c r="G156" s="134"/>
      <c r="H156" s="134"/>
    </row>
    <row r="157" spans="1:8" s="243" customFormat="1" ht="11.25">
      <c r="A157" s="130">
        <v>523104311</v>
      </c>
      <c r="B157" s="130" t="s">
        <v>785</v>
      </c>
      <c r="C157" s="349">
        <v>2502881.57</v>
      </c>
      <c r="D157" s="357">
        <v>0.4527</v>
      </c>
      <c r="E157" s="167"/>
      <c r="F157" s="134"/>
      <c r="G157" s="134"/>
      <c r="H157" s="134"/>
    </row>
    <row r="158" spans="1:8" s="243" customFormat="1" ht="11.25">
      <c r="A158" s="130">
        <v>524104411</v>
      </c>
      <c r="B158" s="130" t="s">
        <v>786</v>
      </c>
      <c r="C158" s="349">
        <v>10412914.09</v>
      </c>
      <c r="D158" s="357">
        <v>1.8833</v>
      </c>
      <c r="E158" s="167"/>
      <c r="F158" s="134"/>
      <c r="G158" s="134"/>
      <c r="H158" s="134"/>
    </row>
    <row r="159" spans="1:8" s="243" customFormat="1" ht="11.25">
      <c r="A159" s="130">
        <v>524104412</v>
      </c>
      <c r="B159" s="130" t="s">
        <v>787</v>
      </c>
      <c r="C159" s="349">
        <v>166850</v>
      </c>
      <c r="D159" s="357">
        <v>0.0302</v>
      </c>
      <c r="E159" s="167"/>
      <c r="F159" s="134"/>
      <c r="G159" s="134"/>
      <c r="H159" s="134"/>
    </row>
    <row r="160" spans="1:8" s="243" customFormat="1" ht="11.25">
      <c r="A160" s="130">
        <v>524104414</v>
      </c>
      <c r="B160" s="130" t="s">
        <v>936</v>
      </c>
      <c r="C160" s="349">
        <v>19936</v>
      </c>
      <c r="D160" s="357">
        <v>0.0036</v>
      </c>
      <c r="E160" s="167"/>
      <c r="F160" s="134"/>
      <c r="G160" s="134"/>
      <c r="H160" s="134"/>
    </row>
    <row r="161" spans="1:8" s="243" customFormat="1" ht="11.25">
      <c r="A161" s="130">
        <v>524104415</v>
      </c>
      <c r="B161" s="130" t="s">
        <v>788</v>
      </c>
      <c r="C161" s="349">
        <v>4108443.81</v>
      </c>
      <c r="D161" s="357">
        <v>0.7431</v>
      </c>
      <c r="E161" s="167"/>
      <c r="F161" s="134"/>
      <c r="G161" s="134"/>
      <c r="H161" s="134"/>
    </row>
    <row r="162" spans="1:8" s="243" customFormat="1" ht="11.25">
      <c r="A162" s="130">
        <v>524204421</v>
      </c>
      <c r="B162" s="130" t="s">
        <v>789</v>
      </c>
      <c r="C162" s="349">
        <v>4864580</v>
      </c>
      <c r="D162" s="357">
        <v>0.8798</v>
      </c>
      <c r="E162" s="167"/>
      <c r="F162" s="134"/>
      <c r="G162" s="134"/>
      <c r="H162" s="134"/>
    </row>
    <row r="163" spans="1:8" s="243" customFormat="1" ht="11.25">
      <c r="A163" s="130">
        <v>524304451</v>
      </c>
      <c r="B163" s="130" t="s">
        <v>790</v>
      </c>
      <c r="C163" s="349">
        <v>2273233.28</v>
      </c>
      <c r="D163" s="357">
        <v>0.4112</v>
      </c>
      <c r="E163" s="167"/>
      <c r="F163" s="134"/>
      <c r="G163" s="134"/>
      <c r="H163" s="134"/>
    </row>
    <row r="164" spans="1:8" s="243" customFormat="1" ht="11.25">
      <c r="A164" s="130">
        <v>524404481</v>
      </c>
      <c r="B164" s="130" t="s">
        <v>791</v>
      </c>
      <c r="C164" s="349">
        <v>1503023.99</v>
      </c>
      <c r="D164" s="357">
        <v>0.2718</v>
      </c>
      <c r="E164" s="167"/>
      <c r="F164" s="134"/>
      <c r="G164" s="134"/>
      <c r="H164" s="134"/>
    </row>
    <row r="165" spans="1:8" s="243" customFormat="1" ht="11.25">
      <c r="A165" s="130">
        <v>541109211</v>
      </c>
      <c r="B165" s="130" t="s">
        <v>792</v>
      </c>
      <c r="C165" s="349">
        <v>4069091.42</v>
      </c>
      <c r="D165" s="357">
        <v>0.736</v>
      </c>
      <c r="E165" s="167"/>
      <c r="F165" s="134"/>
      <c r="G165" s="134"/>
      <c r="H165" s="134"/>
    </row>
    <row r="166" spans="1:5" ht="11.25">
      <c r="A166" s="130"/>
      <c r="B166" s="130"/>
      <c r="C166" s="138"/>
      <c r="D166" s="166"/>
      <c r="E166" s="167"/>
    </row>
    <row r="167" spans="1:5" ht="11.25">
      <c r="A167" s="132"/>
      <c r="B167" s="132" t="s">
        <v>377</v>
      </c>
      <c r="C167" s="139">
        <f>SUM(C8:C166)</f>
        <v>552893750.4000001</v>
      </c>
      <c r="D167" s="358">
        <v>1</v>
      </c>
      <c r="E167" s="152"/>
    </row>
    <row r="168" spans="1:5" ht="11.25">
      <c r="A168" s="168"/>
      <c r="B168" s="168"/>
      <c r="C168" s="169"/>
      <c r="D168" s="170"/>
      <c r="E168" s="171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32" customFormat="1" ht="11.25" customHeight="1">
      <c r="A1" s="57" t="s">
        <v>43</v>
      </c>
      <c r="B1" s="57"/>
      <c r="C1" s="33"/>
      <c r="D1" s="33"/>
      <c r="E1" s="33"/>
      <c r="F1" s="87"/>
      <c r="G1" s="7"/>
    </row>
    <row r="2" spans="1:5" s="32" customFormat="1" ht="11.25" customHeight="1">
      <c r="A2" s="57" t="s">
        <v>0</v>
      </c>
      <c r="B2" s="57"/>
      <c r="C2" s="33"/>
      <c r="D2" s="33"/>
      <c r="E2" s="33"/>
    </row>
    <row r="3" spans="3:5" s="32" customFormat="1" ht="11.25">
      <c r="C3" s="33"/>
      <c r="D3" s="33"/>
      <c r="E3" s="33"/>
    </row>
    <row r="4" spans="3:5" s="32" customFormat="1" ht="11.25">
      <c r="C4" s="33"/>
      <c r="D4" s="33"/>
      <c r="E4" s="33"/>
    </row>
    <row r="5" spans="1:7" s="32" customFormat="1" ht="11.25" customHeight="1">
      <c r="A5" s="10" t="s">
        <v>124</v>
      </c>
      <c r="B5" s="10"/>
      <c r="C5" s="33"/>
      <c r="D5" s="33"/>
      <c r="E5" s="33"/>
      <c r="G5" s="12" t="s">
        <v>102</v>
      </c>
    </row>
    <row r="6" spans="1:5" s="67" customFormat="1" ht="11.25">
      <c r="A6" s="35"/>
      <c r="B6" s="35"/>
      <c r="C6" s="64"/>
      <c r="D6" s="66"/>
      <c r="E6" s="66"/>
    </row>
    <row r="7" spans="1:7" ht="15" customHeight="1">
      <c r="A7" s="14" t="s">
        <v>45</v>
      </c>
      <c r="B7" s="15" t="s">
        <v>46</v>
      </c>
      <c r="C7" s="46" t="s">
        <v>62</v>
      </c>
      <c r="D7" s="46" t="s">
        <v>63</v>
      </c>
      <c r="E7" s="88" t="s">
        <v>103</v>
      </c>
      <c r="F7" s="40" t="s">
        <v>48</v>
      </c>
      <c r="G7" s="40" t="s">
        <v>76</v>
      </c>
    </row>
    <row r="8" spans="1:7" ht="11.25">
      <c r="A8" s="130">
        <v>311000001</v>
      </c>
      <c r="B8" s="130" t="s">
        <v>793</v>
      </c>
      <c r="C8" s="349">
        <v>-676720</v>
      </c>
      <c r="D8" s="349">
        <v>-676720</v>
      </c>
      <c r="E8" s="138"/>
      <c r="F8" s="149"/>
      <c r="G8" s="145"/>
    </row>
    <row r="9" spans="1:7" ht="11.25">
      <c r="A9" s="130">
        <v>311000002</v>
      </c>
      <c r="B9" s="130" t="s">
        <v>794</v>
      </c>
      <c r="C9" s="349">
        <v>-128901914.74</v>
      </c>
      <c r="D9" s="349">
        <v>-128901914.74</v>
      </c>
      <c r="E9" s="138"/>
      <c r="F9" s="138"/>
      <c r="G9" s="145"/>
    </row>
    <row r="10" spans="1:7" ht="11.25">
      <c r="A10" s="130">
        <v>311000003</v>
      </c>
      <c r="B10" s="130" t="s">
        <v>795</v>
      </c>
      <c r="C10" s="349">
        <v>-356786804.03</v>
      </c>
      <c r="D10" s="349">
        <v>-356786804.03</v>
      </c>
      <c r="E10" s="138"/>
      <c r="F10" s="145"/>
      <c r="G10" s="145"/>
    </row>
    <row r="11" spans="1:7" ht="11.25">
      <c r="A11" s="130"/>
      <c r="B11" s="130"/>
      <c r="C11" s="138"/>
      <c r="D11" s="138"/>
      <c r="E11" s="138"/>
      <c r="F11" s="145"/>
      <c r="G11" s="145"/>
    </row>
    <row r="12" spans="1:7" ht="11.25">
      <c r="A12" s="130"/>
      <c r="B12" s="130"/>
      <c r="C12" s="138"/>
      <c r="D12" s="138"/>
      <c r="E12" s="138"/>
      <c r="F12" s="145"/>
      <c r="G12" s="145"/>
    </row>
    <row r="13" spans="1:7" ht="11.25">
      <c r="A13" s="130"/>
      <c r="B13" s="130"/>
      <c r="C13" s="138"/>
      <c r="D13" s="138"/>
      <c r="E13" s="138"/>
      <c r="F13" s="145"/>
      <c r="G13" s="145"/>
    </row>
    <row r="14" spans="1:7" ht="11.25">
      <c r="A14" s="142"/>
      <c r="B14" s="132" t="s">
        <v>214</v>
      </c>
      <c r="C14" s="123">
        <f>SUM(C8:C13)</f>
        <v>-486365438.77</v>
      </c>
      <c r="D14" s="123">
        <f>SUM(D8:D13)</f>
        <v>-486365438.77</v>
      </c>
      <c r="E14" s="126">
        <f>SUM(E8:E13)</f>
        <v>0</v>
      </c>
      <c r="F14" s="172"/>
      <c r="G14" s="172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32" customFormat="1" ht="11.25">
      <c r="A1" s="57" t="s">
        <v>43</v>
      </c>
      <c r="B1" s="57"/>
      <c r="C1" s="33"/>
      <c r="D1" s="33"/>
      <c r="E1" s="33"/>
      <c r="F1" s="7"/>
    </row>
    <row r="2" spans="1:5" s="32" customFormat="1" ht="11.25">
      <c r="A2" s="57" t="s">
        <v>0</v>
      </c>
      <c r="B2" s="57"/>
      <c r="C2" s="33"/>
      <c r="D2" s="33"/>
      <c r="E2" s="33"/>
    </row>
    <row r="3" spans="3:5" s="32" customFormat="1" ht="11.25">
      <c r="C3" s="33"/>
      <c r="D3" s="33"/>
      <c r="E3" s="33"/>
    </row>
    <row r="4" spans="3:5" s="32" customFormat="1" ht="11.25">
      <c r="C4" s="33"/>
      <c r="D4" s="33"/>
      <c r="E4" s="33"/>
    </row>
    <row r="5" spans="1:6" s="32" customFormat="1" ht="11.25" customHeight="1">
      <c r="A5" s="10" t="s">
        <v>125</v>
      </c>
      <c r="B5" s="10"/>
      <c r="C5" s="33"/>
      <c r="D5" s="33"/>
      <c r="E5" s="33"/>
      <c r="F5" s="12" t="s">
        <v>104</v>
      </c>
    </row>
    <row r="6" spans="1:5" s="67" customFormat="1" ht="11.25">
      <c r="A6" s="35"/>
      <c r="B6" s="35"/>
      <c r="C6" s="64"/>
      <c r="D6" s="66"/>
      <c r="E6" s="66"/>
    </row>
    <row r="7" spans="1:6" ht="15" customHeight="1">
      <c r="A7" s="14" t="s">
        <v>45</v>
      </c>
      <c r="B7" s="15" t="s">
        <v>46</v>
      </c>
      <c r="C7" s="46" t="s">
        <v>62</v>
      </c>
      <c r="D7" s="46" t="s">
        <v>63</v>
      </c>
      <c r="E7" s="88" t="s">
        <v>103</v>
      </c>
      <c r="F7" s="88" t="s">
        <v>76</v>
      </c>
    </row>
    <row r="8" spans="1:6" ht="11.25">
      <c r="A8" s="130">
        <v>3210</v>
      </c>
      <c r="B8" s="130" t="s">
        <v>796</v>
      </c>
      <c r="C8" s="349">
        <v>-725410892.57</v>
      </c>
      <c r="D8" s="349">
        <v>-223819403.52</v>
      </c>
      <c r="E8" s="349">
        <v>501591489.05</v>
      </c>
      <c r="F8" s="177"/>
    </row>
    <row r="9" spans="1:6" ht="11.25">
      <c r="A9" s="130" t="s">
        <v>797</v>
      </c>
      <c r="B9" s="130"/>
      <c r="C9" s="349">
        <v>-333465925.52</v>
      </c>
      <c r="D9" s="349">
        <v>-862546153.48</v>
      </c>
      <c r="E9" s="349">
        <v>-529080227.96</v>
      </c>
      <c r="F9" s="177"/>
    </row>
    <row r="10" spans="1:6" ht="11.25">
      <c r="A10" s="130">
        <v>322000010</v>
      </c>
      <c r="B10" s="130" t="s">
        <v>798</v>
      </c>
      <c r="C10" s="349">
        <v>36337549.15</v>
      </c>
      <c r="D10" s="349">
        <v>36337549.15</v>
      </c>
      <c r="E10" s="349">
        <v>0</v>
      </c>
      <c r="F10" s="177"/>
    </row>
    <row r="11" spans="1:6" ht="11.25">
      <c r="A11" s="130">
        <v>322000011</v>
      </c>
      <c r="B11" s="130" t="s">
        <v>799</v>
      </c>
      <c r="C11" s="349">
        <v>-111710015.78</v>
      </c>
      <c r="D11" s="349">
        <v>9143215.54</v>
      </c>
      <c r="E11" s="349">
        <v>120853231.32</v>
      </c>
      <c r="F11" s="177"/>
    </row>
    <row r="12" spans="1:6" ht="11.25">
      <c r="A12" s="130">
        <v>322000012</v>
      </c>
      <c r="B12" s="130" t="s">
        <v>800</v>
      </c>
      <c r="C12" s="349">
        <v>-231387335.52</v>
      </c>
      <c r="D12" s="349">
        <v>-52560655.47</v>
      </c>
      <c r="E12" s="349">
        <v>178826680.05</v>
      </c>
      <c r="F12" s="177"/>
    </row>
    <row r="13" spans="1:6" ht="11.25">
      <c r="A13" s="130">
        <v>322000013</v>
      </c>
      <c r="B13" s="130" t="s">
        <v>801</v>
      </c>
      <c r="C13" s="349">
        <v>-99378158.8</v>
      </c>
      <c r="D13" s="349">
        <v>40766582.17</v>
      </c>
      <c r="E13" s="349">
        <v>140144740.97</v>
      </c>
      <c r="F13" s="177"/>
    </row>
    <row r="14" spans="1:6" ht="11.25">
      <c r="A14" s="130">
        <v>322000014</v>
      </c>
      <c r="B14" s="130" t="s">
        <v>802</v>
      </c>
      <c r="C14" s="349">
        <v>72672035.43</v>
      </c>
      <c r="D14" s="349">
        <v>104266417.65</v>
      </c>
      <c r="E14" s="349">
        <v>31594382.22</v>
      </c>
      <c r="F14" s="177"/>
    </row>
    <row r="15" spans="1:6" ht="11.25">
      <c r="A15" s="130">
        <v>322000015</v>
      </c>
      <c r="B15" s="130" t="s">
        <v>803</v>
      </c>
      <c r="C15" s="349">
        <v>0</v>
      </c>
      <c r="D15" s="349">
        <v>-46306384.69</v>
      </c>
      <c r="E15" s="349">
        <v>-46306384.69</v>
      </c>
      <c r="F15" s="177"/>
    </row>
    <row r="16" spans="1:6" s="243" customFormat="1" ht="11.25">
      <c r="A16" s="130">
        <v>322000102</v>
      </c>
      <c r="B16" s="130" t="s">
        <v>966</v>
      </c>
      <c r="C16" s="349">
        <v>0</v>
      </c>
      <c r="D16" s="349">
        <v>-135132076.03</v>
      </c>
      <c r="E16" s="349">
        <v>-135132076.03</v>
      </c>
      <c r="F16" s="177"/>
    </row>
    <row r="17" spans="1:6" s="243" customFormat="1" ht="11.25">
      <c r="A17" s="130">
        <v>322000103</v>
      </c>
      <c r="B17" s="130" t="s">
        <v>967</v>
      </c>
      <c r="C17" s="349">
        <v>0</v>
      </c>
      <c r="D17" s="349">
        <v>-141305832.47</v>
      </c>
      <c r="E17" s="349">
        <v>-141305832.47</v>
      </c>
      <c r="F17" s="177"/>
    </row>
    <row r="18" spans="1:6" s="243" customFormat="1" ht="11.25">
      <c r="A18" s="130">
        <v>322000104</v>
      </c>
      <c r="B18" s="130" t="s">
        <v>968</v>
      </c>
      <c r="C18" s="349">
        <v>0</v>
      </c>
      <c r="D18" s="349">
        <v>-121316011.75</v>
      </c>
      <c r="E18" s="349">
        <v>-121316011.75</v>
      </c>
      <c r="F18" s="177"/>
    </row>
    <row r="19" spans="1:6" s="243" customFormat="1" ht="11.25">
      <c r="A19" s="130">
        <v>322000105</v>
      </c>
      <c r="B19" s="130" t="s">
        <v>969</v>
      </c>
      <c r="C19" s="349">
        <v>0</v>
      </c>
      <c r="D19" s="349">
        <v>-310307079.59</v>
      </c>
      <c r="E19" s="349">
        <v>-310307079.59</v>
      </c>
      <c r="F19" s="177"/>
    </row>
    <row r="20" spans="1:6" s="243" customFormat="1" ht="11.25">
      <c r="A20" s="130">
        <v>322000106</v>
      </c>
      <c r="B20" s="130" t="s">
        <v>970</v>
      </c>
      <c r="C20" s="349">
        <v>0</v>
      </c>
      <c r="D20" s="349">
        <v>-180554012.94</v>
      </c>
      <c r="E20" s="349">
        <v>-180554012.94</v>
      </c>
      <c r="F20" s="177"/>
    </row>
    <row r="21" spans="1:6" s="243" customFormat="1" ht="11.25">
      <c r="A21" s="130">
        <v>322000110</v>
      </c>
      <c r="B21" s="130" t="s">
        <v>971</v>
      </c>
      <c r="C21" s="349">
        <v>0</v>
      </c>
      <c r="D21" s="349">
        <v>-13430429.27</v>
      </c>
      <c r="E21" s="349">
        <v>-13430429.27</v>
      </c>
      <c r="F21" s="177"/>
    </row>
    <row r="22" spans="1:6" ht="11.25">
      <c r="A22" s="130">
        <v>322000201</v>
      </c>
      <c r="B22" s="130" t="s">
        <v>972</v>
      </c>
      <c r="C22" s="138">
        <v>0</v>
      </c>
      <c r="D22" s="138">
        <v>-2920296.5</v>
      </c>
      <c r="E22" s="138">
        <v>-2920296.5</v>
      </c>
      <c r="F22" s="177"/>
    </row>
    <row r="23" spans="1:6" ht="11.25">
      <c r="A23" s="130">
        <v>322000301</v>
      </c>
      <c r="B23" s="130" t="s">
        <v>973</v>
      </c>
      <c r="C23" s="138">
        <v>0</v>
      </c>
      <c r="D23" s="138">
        <v>-5400716.23</v>
      </c>
      <c r="E23" s="138">
        <v>-5400716.23</v>
      </c>
      <c r="F23" s="177"/>
    </row>
    <row r="24" spans="1:6" s="243" customFormat="1" ht="11.25">
      <c r="A24" s="130">
        <v>322000401</v>
      </c>
      <c r="B24" s="130" t="s">
        <v>974</v>
      </c>
      <c r="C24" s="138">
        <v>0</v>
      </c>
      <c r="D24" s="138">
        <v>-5197185.65</v>
      </c>
      <c r="E24" s="138">
        <v>-5197185.65</v>
      </c>
      <c r="F24" s="177"/>
    </row>
    <row r="25" spans="1:6" ht="11.25">
      <c r="A25" s="130">
        <v>322001001</v>
      </c>
      <c r="B25" s="130" t="s">
        <v>975</v>
      </c>
      <c r="C25" s="138">
        <v>0</v>
      </c>
      <c r="D25" s="138">
        <v>-38629237.4</v>
      </c>
      <c r="E25" s="138">
        <v>-38629237.4</v>
      </c>
      <c r="F25" s="177"/>
    </row>
    <row r="26" spans="1:6" ht="11.25">
      <c r="A26" s="130"/>
      <c r="B26" s="130"/>
      <c r="C26" s="138"/>
      <c r="D26" s="138"/>
      <c r="E26" s="138"/>
      <c r="F26" s="177"/>
    </row>
    <row r="27" spans="1:6" ht="11.25">
      <c r="A27" s="130"/>
      <c r="B27" s="130"/>
      <c r="C27" s="138"/>
      <c r="D27" s="138"/>
      <c r="E27" s="138"/>
      <c r="F27" s="177"/>
    </row>
    <row r="28" spans="1:6" ht="11.25">
      <c r="A28" s="132"/>
      <c r="B28" s="132" t="s">
        <v>215</v>
      </c>
      <c r="C28" s="139">
        <f>SUM(C8:C9)</f>
        <v>-1058876818.09</v>
      </c>
      <c r="D28" s="139">
        <f>SUM(D8:D9)</f>
        <v>-1086365557</v>
      </c>
      <c r="E28" s="139">
        <f>SUM(E8:E9)</f>
        <v>-27488738.909999967</v>
      </c>
      <c r="F28" s="132"/>
    </row>
  </sheetData>
  <sheetProtection/>
  <protectedRanges>
    <protectedRange sqref="F28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2"/>
  <sheetViews>
    <sheetView view="pageBreakPreview" zoomScale="90" zoomScaleSheetLayoutView="90" zoomScalePageLayoutView="0" workbookViewId="0" topLeftCell="A168">
      <selection activeCell="A198" sqref="A198"/>
    </sheetView>
  </sheetViews>
  <sheetFormatPr defaultColWidth="11.421875" defaultRowHeight="15"/>
  <cols>
    <col min="1" max="1" width="20.7109375" style="134" customWidth="1"/>
    <col min="2" max="2" width="50.7109375" style="134" customWidth="1"/>
    <col min="3" max="5" width="17.7109375" style="104" customWidth="1"/>
    <col min="6" max="16384" width="11.421875" style="8" customWidth="1"/>
  </cols>
  <sheetData>
    <row r="1" spans="1:5" s="32" customFormat="1" ht="11.25">
      <c r="A1" s="57" t="s">
        <v>43</v>
      </c>
      <c r="B1" s="57"/>
      <c r="C1" s="58"/>
      <c r="D1" s="58"/>
      <c r="E1" s="25"/>
    </row>
    <row r="2" spans="1:5" s="32" customFormat="1" ht="11.25">
      <c r="A2" s="57" t="s">
        <v>0</v>
      </c>
      <c r="B2" s="57"/>
      <c r="C2" s="58"/>
      <c r="D2" s="58"/>
      <c r="E2" s="58"/>
    </row>
    <row r="3" spans="3:5" s="32" customFormat="1" ht="11.25">
      <c r="C3" s="58"/>
      <c r="D3" s="58"/>
      <c r="E3" s="58"/>
    </row>
    <row r="4" spans="3:5" s="32" customFormat="1" ht="11.25">
      <c r="C4" s="58"/>
      <c r="D4" s="58"/>
      <c r="E4" s="58"/>
    </row>
    <row r="5" spans="1:5" s="32" customFormat="1" ht="11.25" customHeight="1">
      <c r="A5" s="52" t="s">
        <v>130</v>
      </c>
      <c r="C5" s="58"/>
      <c r="D5" s="58"/>
      <c r="E5" s="232" t="s">
        <v>105</v>
      </c>
    </row>
    <row r="6" spans="1:5" s="67" customFormat="1" ht="11.25">
      <c r="A6" s="22"/>
      <c r="B6" s="22"/>
      <c r="C6" s="89"/>
      <c r="D6" s="90"/>
      <c r="E6" s="90"/>
    </row>
    <row r="7" spans="1:5" ht="15" customHeight="1">
      <c r="A7" s="14" t="s">
        <v>45</v>
      </c>
      <c r="B7" s="15" t="s">
        <v>46</v>
      </c>
      <c r="C7" s="46" t="s">
        <v>62</v>
      </c>
      <c r="D7" s="46" t="s">
        <v>63</v>
      </c>
      <c r="E7" s="46" t="s">
        <v>64</v>
      </c>
    </row>
    <row r="8" spans="1:5" s="243" customFormat="1" ht="11.25">
      <c r="A8" s="396">
        <v>1112</v>
      </c>
      <c r="B8" s="396" t="s">
        <v>858</v>
      </c>
      <c r="C8" s="173">
        <v>146833989.12</v>
      </c>
      <c r="D8" s="173">
        <v>128597465.62</v>
      </c>
      <c r="E8" s="173">
        <v>-18236523.5</v>
      </c>
    </row>
    <row r="9" spans="1:5" s="243" customFormat="1" ht="11.25">
      <c r="A9" s="130">
        <v>111200110</v>
      </c>
      <c r="B9" s="130" t="s">
        <v>804</v>
      </c>
      <c r="C9" s="349">
        <v>647.12</v>
      </c>
      <c r="D9" s="349">
        <v>647.12</v>
      </c>
      <c r="E9" s="349">
        <v>0</v>
      </c>
    </row>
    <row r="10" spans="1:5" s="243" customFormat="1" ht="11.25">
      <c r="A10" s="130">
        <v>111200111</v>
      </c>
      <c r="B10" s="130" t="s">
        <v>380</v>
      </c>
      <c r="C10" s="349">
        <v>5756269.54</v>
      </c>
      <c r="D10" s="349">
        <v>5713476.01</v>
      </c>
      <c r="E10" s="349">
        <v>-42793.53</v>
      </c>
    </row>
    <row r="11" spans="1:5" s="243" customFormat="1" ht="11.25">
      <c r="A11" s="130">
        <v>111200115</v>
      </c>
      <c r="B11" s="130" t="s">
        <v>805</v>
      </c>
      <c r="C11" s="349">
        <v>14826.61</v>
      </c>
      <c r="D11" s="349">
        <v>14646.7</v>
      </c>
      <c r="E11" s="349">
        <v>-179.91</v>
      </c>
    </row>
    <row r="12" spans="1:5" s="243" customFormat="1" ht="11.25">
      <c r="A12" s="130">
        <v>111200116</v>
      </c>
      <c r="B12" s="130" t="s">
        <v>806</v>
      </c>
      <c r="C12" s="349">
        <v>38126.65</v>
      </c>
      <c r="D12" s="349">
        <v>37953.23</v>
      </c>
      <c r="E12" s="349">
        <v>-173.42</v>
      </c>
    </row>
    <row r="13" spans="1:5" s="243" customFormat="1" ht="11.25">
      <c r="A13" s="130">
        <v>111200122</v>
      </c>
      <c r="B13" s="130" t="s">
        <v>607</v>
      </c>
      <c r="C13" s="349">
        <v>12795.9</v>
      </c>
      <c r="D13" s="349">
        <v>10336.26</v>
      </c>
      <c r="E13" s="349">
        <v>-2459.64</v>
      </c>
    </row>
    <row r="14" spans="1:5" s="243" customFormat="1" ht="11.25">
      <c r="A14" s="130">
        <v>111200123</v>
      </c>
      <c r="B14" s="130" t="s">
        <v>608</v>
      </c>
      <c r="C14" s="349">
        <v>9480</v>
      </c>
      <c r="D14" s="349">
        <v>0</v>
      </c>
      <c r="E14" s="349">
        <v>-9480</v>
      </c>
    </row>
    <row r="15" spans="1:5" s="243" customFormat="1" ht="11.25">
      <c r="A15" s="130">
        <v>111200124</v>
      </c>
      <c r="B15" s="130" t="s">
        <v>807</v>
      </c>
      <c r="C15" s="349">
        <v>210310.34</v>
      </c>
      <c r="D15" s="349">
        <v>210434.81</v>
      </c>
      <c r="E15" s="349">
        <v>124.47</v>
      </c>
    </row>
    <row r="16" spans="1:5" s="243" customFormat="1" ht="11.25">
      <c r="A16" s="130">
        <v>111200125</v>
      </c>
      <c r="B16" s="130" t="s">
        <v>611</v>
      </c>
      <c r="C16" s="349">
        <v>14.89</v>
      </c>
      <c r="D16" s="349">
        <v>0</v>
      </c>
      <c r="E16" s="349">
        <v>-14.89</v>
      </c>
    </row>
    <row r="17" spans="1:5" s="243" customFormat="1" ht="11.25">
      <c r="A17" s="130">
        <v>111200127</v>
      </c>
      <c r="B17" s="130" t="s">
        <v>976</v>
      </c>
      <c r="C17" s="349">
        <v>0</v>
      </c>
      <c r="D17" s="349">
        <v>-1024.48</v>
      </c>
      <c r="E17" s="349">
        <v>-1024.48</v>
      </c>
    </row>
    <row r="18" spans="1:5" s="243" customFormat="1" ht="11.25">
      <c r="A18" s="130">
        <v>111200128</v>
      </c>
      <c r="B18" s="130" t="s">
        <v>808</v>
      </c>
      <c r="C18" s="349">
        <v>773950.15</v>
      </c>
      <c r="D18" s="349">
        <v>905.06</v>
      </c>
      <c r="E18" s="349">
        <v>-773045.09</v>
      </c>
    </row>
    <row r="19" spans="1:5" s="243" customFormat="1" ht="11.25">
      <c r="A19" s="130">
        <v>111200129</v>
      </c>
      <c r="B19" s="130" t="s">
        <v>630</v>
      </c>
      <c r="C19" s="349">
        <v>348493.93</v>
      </c>
      <c r="D19" s="349">
        <v>348969.52</v>
      </c>
      <c r="E19" s="349">
        <v>475.59</v>
      </c>
    </row>
    <row r="20" spans="1:5" s="243" customFormat="1" ht="11.25">
      <c r="A20" s="130">
        <v>111200130</v>
      </c>
      <c r="B20" s="130" t="s">
        <v>809</v>
      </c>
      <c r="C20" s="349">
        <v>0</v>
      </c>
      <c r="D20" s="349">
        <v>-12115.09</v>
      </c>
      <c r="E20" s="349">
        <v>-12115.09</v>
      </c>
    </row>
    <row r="21" spans="1:5" s="243" customFormat="1" ht="11.25">
      <c r="A21" s="130">
        <v>111200131</v>
      </c>
      <c r="B21" s="130" t="s">
        <v>977</v>
      </c>
      <c r="C21" s="349">
        <v>0</v>
      </c>
      <c r="D21" s="349">
        <v>202970.5</v>
      </c>
      <c r="E21" s="349">
        <v>202970.5</v>
      </c>
    </row>
    <row r="22" spans="1:5" s="243" customFormat="1" ht="11.25">
      <c r="A22" s="130">
        <v>111200132</v>
      </c>
      <c r="B22" s="130" t="s">
        <v>978</v>
      </c>
      <c r="C22" s="349">
        <v>0</v>
      </c>
      <c r="D22" s="349">
        <v>314790.88</v>
      </c>
      <c r="E22" s="349">
        <v>314790.88</v>
      </c>
    </row>
    <row r="23" spans="1:5" s="243" customFormat="1" ht="11.25">
      <c r="A23" s="130">
        <v>111200201</v>
      </c>
      <c r="B23" s="130" t="s">
        <v>810</v>
      </c>
      <c r="C23" s="349">
        <v>128711.73</v>
      </c>
      <c r="D23" s="349">
        <v>181863.41</v>
      </c>
      <c r="E23" s="349">
        <v>53151.68</v>
      </c>
    </row>
    <row r="24" spans="1:5" s="243" customFormat="1" ht="11.25">
      <c r="A24" s="130">
        <v>111200202</v>
      </c>
      <c r="B24" s="130" t="s">
        <v>811</v>
      </c>
      <c r="C24" s="349">
        <v>37406.86</v>
      </c>
      <c r="D24" s="349">
        <v>32610.15</v>
      </c>
      <c r="E24" s="349">
        <v>-4796.71</v>
      </c>
    </row>
    <row r="25" spans="1:5" s="243" customFormat="1" ht="11.25">
      <c r="A25" s="130">
        <v>111200203</v>
      </c>
      <c r="B25" s="130" t="s">
        <v>812</v>
      </c>
      <c r="C25" s="349">
        <v>17434.37</v>
      </c>
      <c r="D25" s="349">
        <v>17434.37</v>
      </c>
      <c r="E25" s="349">
        <v>0</v>
      </c>
    </row>
    <row r="26" spans="1:5" s="243" customFormat="1" ht="11.25">
      <c r="A26" s="130">
        <v>111200211</v>
      </c>
      <c r="B26" s="130" t="s">
        <v>600</v>
      </c>
      <c r="C26" s="349">
        <v>17714.37</v>
      </c>
      <c r="D26" s="349">
        <v>16322.37</v>
      </c>
      <c r="E26" s="349">
        <v>-1392</v>
      </c>
    </row>
    <row r="27" spans="1:5" s="243" customFormat="1" ht="11.25">
      <c r="A27" s="130">
        <v>111200212</v>
      </c>
      <c r="B27" s="130" t="s">
        <v>813</v>
      </c>
      <c r="C27" s="349">
        <v>952568.42</v>
      </c>
      <c r="D27" s="349">
        <v>510769.85</v>
      </c>
      <c r="E27" s="349">
        <v>-441798.57</v>
      </c>
    </row>
    <row r="28" spans="1:5" s="243" customFormat="1" ht="11.25">
      <c r="A28" s="130">
        <v>111200214</v>
      </c>
      <c r="B28" s="130" t="s">
        <v>814</v>
      </c>
      <c r="C28" s="349">
        <v>87289.47</v>
      </c>
      <c r="D28" s="349">
        <v>84992.67</v>
      </c>
      <c r="E28" s="349">
        <v>-2296.8</v>
      </c>
    </row>
    <row r="29" spans="1:5" s="243" customFormat="1" ht="11.25">
      <c r="A29" s="130">
        <v>111200219</v>
      </c>
      <c r="B29" s="130" t="s">
        <v>815</v>
      </c>
      <c r="C29" s="349">
        <v>1097</v>
      </c>
      <c r="D29" s="349">
        <v>1097</v>
      </c>
      <c r="E29" s="349">
        <v>0</v>
      </c>
    </row>
    <row r="30" spans="1:5" s="243" customFormat="1" ht="11.25">
      <c r="A30" s="130">
        <v>111200220</v>
      </c>
      <c r="B30" s="130" t="s">
        <v>383</v>
      </c>
      <c r="C30" s="349">
        <v>6633.39</v>
      </c>
      <c r="D30" s="349">
        <v>4833.53</v>
      </c>
      <c r="E30" s="349">
        <v>-1799.86</v>
      </c>
    </row>
    <row r="31" spans="1:5" s="243" customFormat="1" ht="11.25">
      <c r="A31" s="130">
        <v>111200222</v>
      </c>
      <c r="B31" s="130" t="s">
        <v>610</v>
      </c>
      <c r="C31" s="349">
        <v>113876.35</v>
      </c>
      <c r="D31" s="349">
        <v>114182.19</v>
      </c>
      <c r="E31" s="349">
        <v>305.84</v>
      </c>
    </row>
    <row r="32" spans="1:5" s="243" customFormat="1" ht="11.25">
      <c r="A32" s="130">
        <v>111200223</v>
      </c>
      <c r="B32" s="130" t="s">
        <v>816</v>
      </c>
      <c r="C32" s="349">
        <v>133480.85</v>
      </c>
      <c r="D32" s="349">
        <v>134906.55</v>
      </c>
      <c r="E32" s="349">
        <v>1425.7</v>
      </c>
    </row>
    <row r="33" spans="1:5" s="243" customFormat="1" ht="11.25">
      <c r="A33" s="130">
        <v>111200224</v>
      </c>
      <c r="B33" s="130" t="s">
        <v>817</v>
      </c>
      <c r="C33" s="349">
        <v>139.24</v>
      </c>
      <c r="D33" s="349">
        <v>139.24</v>
      </c>
      <c r="E33" s="349">
        <v>0</v>
      </c>
    </row>
    <row r="34" spans="1:5" s="243" customFormat="1" ht="11.25">
      <c r="A34" s="130">
        <v>111200225</v>
      </c>
      <c r="B34" s="130" t="s">
        <v>614</v>
      </c>
      <c r="C34" s="349">
        <v>33776.59</v>
      </c>
      <c r="D34" s="349">
        <v>33826.14</v>
      </c>
      <c r="E34" s="349">
        <v>49.55</v>
      </c>
    </row>
    <row r="35" spans="1:5" s="243" customFormat="1" ht="11.25">
      <c r="A35" s="130">
        <v>111200226</v>
      </c>
      <c r="B35" s="130" t="s">
        <v>615</v>
      </c>
      <c r="C35" s="349">
        <v>880201.97</v>
      </c>
      <c r="D35" s="349">
        <v>452.4</v>
      </c>
      <c r="E35" s="349">
        <v>-879749.57</v>
      </c>
    </row>
    <row r="36" spans="1:5" s="243" customFormat="1" ht="11.25">
      <c r="A36" s="130">
        <v>111200227</v>
      </c>
      <c r="B36" s="130" t="s">
        <v>818</v>
      </c>
      <c r="C36" s="349">
        <v>-246.92</v>
      </c>
      <c r="D36" s="349">
        <v>-452.4</v>
      </c>
      <c r="E36" s="349">
        <v>-205.48</v>
      </c>
    </row>
    <row r="37" spans="1:5" s="243" customFormat="1" ht="11.25">
      <c r="A37" s="130">
        <v>111200228</v>
      </c>
      <c r="B37" s="130" t="s">
        <v>819</v>
      </c>
      <c r="C37" s="349">
        <v>76.77</v>
      </c>
      <c r="D37" s="349">
        <v>-452.4</v>
      </c>
      <c r="E37" s="349">
        <v>-529.17</v>
      </c>
    </row>
    <row r="38" spans="1:5" s="243" customFormat="1" ht="11.25">
      <c r="A38" s="130">
        <v>111200230</v>
      </c>
      <c r="B38" s="130" t="s">
        <v>820</v>
      </c>
      <c r="C38" s="349">
        <v>85459.12</v>
      </c>
      <c r="D38" s="349">
        <v>28859.71</v>
      </c>
      <c r="E38" s="349">
        <v>-56599.41</v>
      </c>
    </row>
    <row r="39" spans="1:5" s="243" customFormat="1" ht="11.25">
      <c r="A39" s="130">
        <v>111200231</v>
      </c>
      <c r="B39" s="130" t="s">
        <v>385</v>
      </c>
      <c r="C39" s="349">
        <v>494497.68</v>
      </c>
      <c r="D39" s="349">
        <v>0</v>
      </c>
      <c r="E39" s="349">
        <v>-494497.68</v>
      </c>
    </row>
    <row r="40" spans="1:5" s="243" customFormat="1" ht="11.25">
      <c r="A40" s="130">
        <v>111200232</v>
      </c>
      <c r="B40" s="130" t="s">
        <v>386</v>
      </c>
      <c r="C40" s="349">
        <v>1503655.85</v>
      </c>
      <c r="D40" s="349">
        <v>-2000</v>
      </c>
      <c r="E40" s="349">
        <v>-1505655.85</v>
      </c>
    </row>
    <row r="41" spans="1:5" s="243" customFormat="1" ht="11.25">
      <c r="A41" s="130">
        <v>111200233</v>
      </c>
      <c r="B41" s="130" t="s">
        <v>629</v>
      </c>
      <c r="C41" s="349">
        <v>1612599.97</v>
      </c>
      <c r="D41" s="349">
        <v>1587543.83</v>
      </c>
      <c r="E41" s="349">
        <v>-25056.14</v>
      </c>
    </row>
    <row r="42" spans="1:5" s="243" customFormat="1" ht="11.25">
      <c r="A42" s="130">
        <v>111200234</v>
      </c>
      <c r="B42" s="130" t="s">
        <v>387</v>
      </c>
      <c r="C42" s="349">
        <v>51994.02</v>
      </c>
      <c r="D42" s="349">
        <v>1828966.19</v>
      </c>
      <c r="E42" s="349">
        <v>1776972.17</v>
      </c>
    </row>
    <row r="43" spans="1:5" s="243" customFormat="1" ht="11.25">
      <c r="A43" s="130">
        <v>111200235</v>
      </c>
      <c r="B43" s="130" t="s">
        <v>821</v>
      </c>
      <c r="C43" s="349">
        <v>896574.51</v>
      </c>
      <c r="D43" s="349">
        <v>0</v>
      </c>
      <c r="E43" s="349">
        <v>-896574.51</v>
      </c>
    </row>
    <row r="44" spans="1:5" s="243" customFormat="1" ht="11.25">
      <c r="A44" s="130">
        <v>111200236</v>
      </c>
      <c r="B44" s="130" t="s">
        <v>822</v>
      </c>
      <c r="C44" s="349">
        <v>900</v>
      </c>
      <c r="D44" s="349">
        <v>876.52</v>
      </c>
      <c r="E44" s="349">
        <v>-23.48</v>
      </c>
    </row>
    <row r="45" spans="1:5" s="243" customFormat="1" ht="11.25">
      <c r="A45" s="130">
        <v>111200237</v>
      </c>
      <c r="B45" s="130" t="s">
        <v>388</v>
      </c>
      <c r="C45" s="349">
        <v>56943000</v>
      </c>
      <c r="D45" s="349">
        <v>564828.4</v>
      </c>
      <c r="E45" s="349">
        <v>-56378171.6</v>
      </c>
    </row>
    <row r="46" spans="1:5" s="243" customFormat="1" ht="11.25">
      <c r="A46" s="130">
        <v>111200238</v>
      </c>
      <c r="B46" s="130" t="s">
        <v>640</v>
      </c>
      <c r="C46" s="349">
        <v>0</v>
      </c>
      <c r="D46" s="349">
        <v>37700.67</v>
      </c>
      <c r="E46" s="349">
        <v>37700.67</v>
      </c>
    </row>
    <row r="47" spans="1:5" s="243" customFormat="1" ht="11.25">
      <c r="A47" s="130">
        <v>111200239</v>
      </c>
      <c r="B47" s="130" t="s">
        <v>901</v>
      </c>
      <c r="C47" s="349">
        <v>0</v>
      </c>
      <c r="D47" s="349">
        <v>2156641.96</v>
      </c>
      <c r="E47" s="349">
        <v>2156641.96</v>
      </c>
    </row>
    <row r="48" spans="1:5" s="243" customFormat="1" ht="11.25">
      <c r="A48" s="130">
        <v>111200240</v>
      </c>
      <c r="B48" s="130" t="s">
        <v>902</v>
      </c>
      <c r="C48" s="349">
        <v>0</v>
      </c>
      <c r="D48" s="349">
        <v>229296.84</v>
      </c>
      <c r="E48" s="349">
        <v>229296.84</v>
      </c>
    </row>
    <row r="49" spans="1:5" s="243" customFormat="1" ht="11.25">
      <c r="A49" s="130">
        <v>111200241</v>
      </c>
      <c r="B49" s="130" t="s">
        <v>916</v>
      </c>
      <c r="C49" s="349">
        <v>0</v>
      </c>
      <c r="D49" s="349">
        <v>189667.9</v>
      </c>
      <c r="E49" s="349">
        <v>189667.9</v>
      </c>
    </row>
    <row r="50" spans="1:5" s="243" customFormat="1" ht="11.25">
      <c r="A50" s="130">
        <v>111200242</v>
      </c>
      <c r="B50" s="130" t="s">
        <v>937</v>
      </c>
      <c r="C50" s="349">
        <v>0</v>
      </c>
      <c r="D50" s="349">
        <v>-21.34</v>
      </c>
      <c r="E50" s="349">
        <v>-21.34</v>
      </c>
    </row>
    <row r="51" spans="1:5" s="243" customFormat="1" ht="11.25">
      <c r="A51" s="130">
        <v>111200243</v>
      </c>
      <c r="B51" s="130" t="s">
        <v>938</v>
      </c>
      <c r="C51" s="349">
        <v>0</v>
      </c>
      <c r="D51" s="349">
        <v>-49246.26</v>
      </c>
      <c r="E51" s="349">
        <v>-49246.26</v>
      </c>
    </row>
    <row r="52" spans="1:5" s="243" customFormat="1" ht="11.25">
      <c r="A52" s="130">
        <v>111200244</v>
      </c>
      <c r="B52" s="130" t="s">
        <v>947</v>
      </c>
      <c r="C52" s="349">
        <v>0</v>
      </c>
      <c r="D52" s="349">
        <v>8858647.3</v>
      </c>
      <c r="E52" s="349">
        <v>8858647.3</v>
      </c>
    </row>
    <row r="53" spans="1:5" s="243" customFormat="1" ht="11.25">
      <c r="A53" s="130">
        <v>111200247</v>
      </c>
      <c r="B53" s="130" t="s">
        <v>1029</v>
      </c>
      <c r="C53" s="349">
        <v>0</v>
      </c>
      <c r="D53" s="349">
        <v>57666</v>
      </c>
      <c r="E53" s="349">
        <v>57666</v>
      </c>
    </row>
    <row r="54" spans="1:5" s="243" customFormat="1" ht="11.25">
      <c r="A54" s="130">
        <v>111200248</v>
      </c>
      <c r="B54" s="130" t="s">
        <v>996</v>
      </c>
      <c r="C54" s="349">
        <v>0</v>
      </c>
      <c r="D54" s="349">
        <v>10287333.41</v>
      </c>
      <c r="E54" s="349">
        <v>10287333.41</v>
      </c>
    </row>
    <row r="55" spans="1:5" s="243" customFormat="1" ht="11.25">
      <c r="A55" s="130">
        <v>111200249</v>
      </c>
      <c r="B55" s="130" t="s">
        <v>1002</v>
      </c>
      <c r="C55" s="349">
        <v>0</v>
      </c>
      <c r="D55" s="349">
        <v>5326482.7</v>
      </c>
      <c r="E55" s="349">
        <v>5326482.7</v>
      </c>
    </row>
    <row r="56" spans="1:5" s="243" customFormat="1" ht="11.25">
      <c r="A56" s="130">
        <v>111200250</v>
      </c>
      <c r="B56" s="130" t="s">
        <v>1030</v>
      </c>
      <c r="C56" s="349">
        <v>0</v>
      </c>
      <c r="D56" s="349">
        <v>418247.28</v>
      </c>
      <c r="E56" s="349">
        <v>418247.28</v>
      </c>
    </row>
    <row r="57" spans="1:5" s="243" customFormat="1" ht="11.25">
      <c r="A57" s="130">
        <v>111200251</v>
      </c>
      <c r="B57" s="130" t="s">
        <v>1031</v>
      </c>
      <c r="C57" s="349">
        <v>0</v>
      </c>
      <c r="D57" s="349">
        <v>207.1</v>
      </c>
      <c r="E57" s="349">
        <v>207.1</v>
      </c>
    </row>
    <row r="58" spans="1:5" s="243" customFormat="1" ht="11.25">
      <c r="A58" s="130">
        <v>111200302</v>
      </c>
      <c r="B58" s="130" t="s">
        <v>823</v>
      </c>
      <c r="C58" s="349">
        <v>2663.88</v>
      </c>
      <c r="D58" s="349">
        <v>2113.86</v>
      </c>
      <c r="E58" s="349">
        <v>-550.02</v>
      </c>
    </row>
    <row r="59" spans="1:5" s="243" customFormat="1" ht="11.25">
      <c r="A59" s="130">
        <v>111200304</v>
      </c>
      <c r="B59" s="130" t="s">
        <v>824</v>
      </c>
      <c r="C59" s="349">
        <v>0</v>
      </c>
      <c r="D59" s="349">
        <v>7438.42</v>
      </c>
      <c r="E59" s="349">
        <v>7438.42</v>
      </c>
    </row>
    <row r="60" spans="1:5" s="243" customFormat="1" ht="11.25">
      <c r="A60" s="130">
        <v>111200401</v>
      </c>
      <c r="B60" s="130" t="s">
        <v>825</v>
      </c>
      <c r="C60" s="349">
        <v>44068.55</v>
      </c>
      <c r="D60" s="349">
        <v>629282</v>
      </c>
      <c r="E60" s="349">
        <v>585213.45</v>
      </c>
    </row>
    <row r="61" spans="1:5" s="243" customFormat="1" ht="11.25">
      <c r="A61" s="130">
        <v>111200404</v>
      </c>
      <c r="B61" s="130" t="s">
        <v>826</v>
      </c>
      <c r="C61" s="349">
        <v>1454.28</v>
      </c>
      <c r="D61" s="349">
        <v>21075.99</v>
      </c>
      <c r="E61" s="349">
        <v>19621.71</v>
      </c>
    </row>
    <row r="62" spans="1:5" s="243" customFormat="1" ht="11.25">
      <c r="A62" s="130">
        <v>111200405</v>
      </c>
      <c r="B62" s="130" t="s">
        <v>827</v>
      </c>
      <c r="C62" s="349">
        <v>2.26</v>
      </c>
      <c r="D62" s="349">
        <v>0</v>
      </c>
      <c r="E62" s="349">
        <v>-2.26</v>
      </c>
    </row>
    <row r="63" spans="1:5" s="243" customFormat="1" ht="11.25">
      <c r="A63" s="130">
        <v>111200411</v>
      </c>
      <c r="B63" s="130" t="s">
        <v>828</v>
      </c>
      <c r="C63" s="349">
        <v>87522.91</v>
      </c>
      <c r="D63" s="349">
        <v>48062.07</v>
      </c>
      <c r="E63" s="349">
        <v>-39460.84</v>
      </c>
    </row>
    <row r="64" spans="1:5" s="243" customFormat="1" ht="11.25">
      <c r="A64" s="130">
        <v>111200413</v>
      </c>
      <c r="B64" s="130" t="s">
        <v>829</v>
      </c>
      <c r="C64" s="349">
        <v>20539.93</v>
      </c>
      <c r="D64" s="349">
        <v>0</v>
      </c>
      <c r="E64" s="349">
        <v>-20539.93</v>
      </c>
    </row>
    <row r="65" spans="1:5" s="243" customFormat="1" ht="11.25">
      <c r="A65" s="130">
        <v>111200419</v>
      </c>
      <c r="B65" s="130" t="s">
        <v>830</v>
      </c>
      <c r="C65" s="349">
        <v>18879.04</v>
      </c>
      <c r="D65" s="349">
        <v>9967.98</v>
      </c>
      <c r="E65" s="349">
        <v>-8911.06</v>
      </c>
    </row>
    <row r="66" spans="1:5" s="243" customFormat="1" ht="11.25">
      <c r="A66" s="130">
        <v>111200426</v>
      </c>
      <c r="B66" s="130" t="s">
        <v>831</v>
      </c>
      <c r="C66" s="349">
        <v>88013.72</v>
      </c>
      <c r="D66" s="349">
        <v>6570.19</v>
      </c>
      <c r="E66" s="349">
        <v>-81443.53</v>
      </c>
    </row>
    <row r="67" spans="1:5" s="243" customFormat="1" ht="11.25">
      <c r="A67" s="130">
        <v>111200430</v>
      </c>
      <c r="B67" s="130" t="s">
        <v>832</v>
      </c>
      <c r="C67" s="349">
        <v>710144.77</v>
      </c>
      <c r="D67" s="349">
        <v>523096.87</v>
      </c>
      <c r="E67" s="349">
        <v>-187047.9</v>
      </c>
    </row>
    <row r="68" spans="1:5" s="243" customFormat="1" ht="11.25">
      <c r="A68" s="130">
        <v>111200434</v>
      </c>
      <c r="B68" s="130" t="s">
        <v>833</v>
      </c>
      <c r="C68" s="349">
        <v>2102165.65</v>
      </c>
      <c r="D68" s="349">
        <v>-315308.79</v>
      </c>
      <c r="E68" s="349">
        <v>-2417474.44</v>
      </c>
    </row>
    <row r="69" spans="1:5" s="243" customFormat="1" ht="11.25">
      <c r="A69" s="130">
        <v>111200454</v>
      </c>
      <c r="B69" s="130" t="s">
        <v>834</v>
      </c>
      <c r="C69" s="349">
        <v>4131.01</v>
      </c>
      <c r="D69" s="349">
        <v>-672777.62</v>
      </c>
      <c r="E69" s="349">
        <v>-676908.63</v>
      </c>
    </row>
    <row r="70" spans="1:5" s="243" customFormat="1" ht="11.25">
      <c r="A70" s="130">
        <v>111200456</v>
      </c>
      <c r="B70" s="130" t="s">
        <v>394</v>
      </c>
      <c r="C70" s="349">
        <v>254618.93</v>
      </c>
      <c r="D70" s="349">
        <v>2425172.26</v>
      </c>
      <c r="E70" s="349">
        <v>2170553.33</v>
      </c>
    </row>
    <row r="71" spans="1:5" s="243" customFormat="1" ht="11.25">
      <c r="A71" s="130">
        <v>111200458</v>
      </c>
      <c r="B71" s="130" t="s">
        <v>395</v>
      </c>
      <c r="C71" s="349">
        <v>28782.55</v>
      </c>
      <c r="D71" s="349">
        <v>1124522.18</v>
      </c>
      <c r="E71" s="349">
        <v>1095739.63</v>
      </c>
    </row>
    <row r="72" spans="1:5" s="243" customFormat="1" ht="11.25">
      <c r="A72" s="130">
        <v>111200460</v>
      </c>
      <c r="B72" s="130" t="s">
        <v>596</v>
      </c>
      <c r="C72" s="349">
        <v>1459223.32</v>
      </c>
      <c r="D72" s="349">
        <v>0</v>
      </c>
      <c r="E72" s="349">
        <v>-1459223.32</v>
      </c>
    </row>
    <row r="73" spans="1:5" s="243" customFormat="1" ht="11.25">
      <c r="A73" s="130">
        <v>111200461</v>
      </c>
      <c r="B73" s="130" t="s">
        <v>835</v>
      </c>
      <c r="C73" s="349">
        <v>12.57</v>
      </c>
      <c r="D73" s="349">
        <v>0</v>
      </c>
      <c r="E73" s="349">
        <v>-12.57</v>
      </c>
    </row>
    <row r="74" spans="1:5" s="243" customFormat="1" ht="11.25">
      <c r="A74" s="130">
        <v>111200464</v>
      </c>
      <c r="B74" s="130" t="s">
        <v>836</v>
      </c>
      <c r="C74" s="349">
        <v>547788.72</v>
      </c>
      <c r="D74" s="349">
        <v>0</v>
      </c>
      <c r="E74" s="349">
        <v>-547788.72</v>
      </c>
    </row>
    <row r="75" spans="1:5" s="243" customFormat="1" ht="11.25">
      <c r="A75" s="130">
        <v>111200473</v>
      </c>
      <c r="B75" s="130" t="s">
        <v>837</v>
      </c>
      <c r="C75" s="349">
        <v>972189.54</v>
      </c>
      <c r="D75" s="349">
        <v>292872.84</v>
      </c>
      <c r="E75" s="349">
        <v>-679316.7</v>
      </c>
    </row>
    <row r="76" spans="1:5" s="243" customFormat="1" ht="11.25">
      <c r="A76" s="130">
        <v>111200474</v>
      </c>
      <c r="B76" s="130" t="s">
        <v>838</v>
      </c>
      <c r="C76" s="349">
        <v>273014.73</v>
      </c>
      <c r="D76" s="349">
        <v>273013.09</v>
      </c>
      <c r="E76" s="349">
        <v>-1.64</v>
      </c>
    </row>
    <row r="77" spans="1:5" ht="11.25">
      <c r="A77" s="130">
        <v>111200475</v>
      </c>
      <c r="B77" s="130" t="s">
        <v>839</v>
      </c>
      <c r="C77" s="349">
        <v>12475.54</v>
      </c>
      <c r="D77" s="349">
        <v>12475.54</v>
      </c>
      <c r="E77" s="349">
        <v>0</v>
      </c>
    </row>
    <row r="78" spans="1:5" ht="11.25">
      <c r="A78" s="130">
        <v>111200476</v>
      </c>
      <c r="B78" s="130" t="s">
        <v>399</v>
      </c>
      <c r="C78" s="349">
        <v>257574.24</v>
      </c>
      <c r="D78" s="349">
        <v>983649.18</v>
      </c>
      <c r="E78" s="349">
        <v>726074.94</v>
      </c>
    </row>
    <row r="79" spans="1:5" ht="11.25">
      <c r="A79" s="130">
        <v>111200477</v>
      </c>
      <c r="B79" s="130" t="s">
        <v>840</v>
      </c>
      <c r="C79" s="349">
        <v>52840.85</v>
      </c>
      <c r="D79" s="349">
        <v>-0.4</v>
      </c>
      <c r="E79" s="349">
        <v>-52841.25</v>
      </c>
    </row>
    <row r="80" spans="1:5" ht="11.25">
      <c r="A80" s="130">
        <v>111200483</v>
      </c>
      <c r="B80" s="130" t="s">
        <v>841</v>
      </c>
      <c r="C80" s="349">
        <v>826948.56</v>
      </c>
      <c r="D80" s="349">
        <v>12035.55</v>
      </c>
      <c r="E80" s="349">
        <v>-814913.01</v>
      </c>
    </row>
    <row r="81" spans="1:5" ht="11.25">
      <c r="A81" s="130">
        <v>111200485</v>
      </c>
      <c r="B81" s="130" t="s">
        <v>842</v>
      </c>
      <c r="C81" s="349">
        <v>547875.52</v>
      </c>
      <c r="D81" s="349">
        <v>-13.1</v>
      </c>
      <c r="E81" s="349">
        <v>-547888.62</v>
      </c>
    </row>
    <row r="82" spans="1:5" ht="11.25">
      <c r="A82" s="130">
        <v>111200487</v>
      </c>
      <c r="B82" s="130" t="s">
        <v>402</v>
      </c>
      <c r="C82" s="349">
        <v>867811.81</v>
      </c>
      <c r="D82" s="349">
        <v>866495.33</v>
      </c>
      <c r="E82" s="349">
        <v>-1316.48</v>
      </c>
    </row>
    <row r="83" spans="1:5" ht="11.25">
      <c r="A83" s="130">
        <v>111200488</v>
      </c>
      <c r="B83" s="130" t="s">
        <v>403</v>
      </c>
      <c r="C83" s="349">
        <v>1236887.67</v>
      </c>
      <c r="D83" s="349">
        <v>-153640</v>
      </c>
      <c r="E83" s="349">
        <v>-1390527.67</v>
      </c>
    </row>
    <row r="84" spans="1:5" ht="11.25">
      <c r="A84" s="130">
        <v>111200489</v>
      </c>
      <c r="B84" s="130" t="s">
        <v>843</v>
      </c>
      <c r="C84" s="349">
        <v>159880.26</v>
      </c>
      <c r="D84" s="349">
        <v>245318.24</v>
      </c>
      <c r="E84" s="349">
        <v>85437.98</v>
      </c>
    </row>
    <row r="85" spans="1:5" ht="11.25">
      <c r="A85" s="130">
        <v>111200492</v>
      </c>
      <c r="B85" s="130" t="s">
        <v>405</v>
      </c>
      <c r="C85" s="349">
        <v>129279.26</v>
      </c>
      <c r="D85" s="349">
        <v>94264.69</v>
      </c>
      <c r="E85" s="349">
        <v>-35014.57</v>
      </c>
    </row>
    <row r="86" spans="1:5" ht="11.25">
      <c r="A86" s="130">
        <v>111200493</v>
      </c>
      <c r="B86" s="130" t="s">
        <v>844</v>
      </c>
      <c r="C86" s="349">
        <v>300023.14</v>
      </c>
      <c r="D86" s="349">
        <v>47416.21</v>
      </c>
      <c r="E86" s="349">
        <v>-252606.93</v>
      </c>
    </row>
    <row r="87" spans="1:5" ht="11.25">
      <c r="A87" s="130">
        <v>111200494</v>
      </c>
      <c r="B87" s="130" t="s">
        <v>613</v>
      </c>
      <c r="C87" s="349">
        <v>179793.63</v>
      </c>
      <c r="D87" s="349">
        <v>9034.64</v>
      </c>
      <c r="E87" s="349">
        <v>-170758.99</v>
      </c>
    </row>
    <row r="88" spans="1:5" ht="11.25">
      <c r="A88" s="130">
        <v>111200495</v>
      </c>
      <c r="B88" s="130" t="s">
        <v>845</v>
      </c>
      <c r="C88" s="349">
        <v>0.73</v>
      </c>
      <c r="D88" s="349">
        <v>0</v>
      </c>
      <c r="E88" s="349">
        <v>-0.73</v>
      </c>
    </row>
    <row r="89" spans="1:5" ht="11.25">
      <c r="A89" s="130">
        <v>111200496</v>
      </c>
      <c r="B89" s="130" t="s">
        <v>616</v>
      </c>
      <c r="C89" s="349">
        <v>266659.05</v>
      </c>
      <c r="D89" s="349">
        <v>0</v>
      </c>
      <c r="E89" s="349">
        <v>-266659.05</v>
      </c>
    </row>
    <row r="90" spans="1:5" ht="11.25">
      <c r="A90" s="130">
        <v>111200497</v>
      </c>
      <c r="B90" s="130" t="s">
        <v>617</v>
      </c>
      <c r="C90" s="349">
        <v>1008328.17</v>
      </c>
      <c r="D90" s="349">
        <v>201546.8</v>
      </c>
      <c r="E90" s="349">
        <v>-806781.37</v>
      </c>
    </row>
    <row r="91" spans="1:5" ht="11.25">
      <c r="A91" s="130">
        <v>111200498</v>
      </c>
      <c r="B91" s="130" t="s">
        <v>846</v>
      </c>
      <c r="C91" s="349">
        <v>3.26</v>
      </c>
      <c r="D91" s="349">
        <v>0</v>
      </c>
      <c r="E91" s="349">
        <v>-3.26</v>
      </c>
    </row>
    <row r="92" spans="1:5" ht="11.25">
      <c r="A92" s="130">
        <v>111200499</v>
      </c>
      <c r="B92" s="130" t="s">
        <v>847</v>
      </c>
      <c r="C92" s="349">
        <v>0.04</v>
      </c>
      <c r="D92" s="349">
        <v>0</v>
      </c>
      <c r="E92" s="349">
        <v>-0.04</v>
      </c>
    </row>
    <row r="93" spans="1:5" ht="11.25">
      <c r="A93" s="130">
        <v>111200500</v>
      </c>
      <c r="B93" s="130" t="s">
        <v>848</v>
      </c>
      <c r="C93" s="349">
        <v>20463061.9</v>
      </c>
      <c r="D93" s="349">
        <v>369320.49</v>
      </c>
      <c r="E93" s="349">
        <v>-20093741.41</v>
      </c>
    </row>
    <row r="94" spans="1:5" ht="11.25">
      <c r="A94" s="130">
        <v>111200501</v>
      </c>
      <c r="B94" s="130" t="s">
        <v>410</v>
      </c>
      <c r="C94" s="349">
        <v>1133955.46</v>
      </c>
      <c r="D94" s="349">
        <v>230581.72</v>
      </c>
      <c r="E94" s="349">
        <v>-903373.74</v>
      </c>
    </row>
    <row r="95" spans="1:5" ht="11.25">
      <c r="A95" s="130">
        <v>111200502</v>
      </c>
      <c r="B95" s="130" t="s">
        <v>618</v>
      </c>
      <c r="C95" s="349">
        <v>2991523.89</v>
      </c>
      <c r="D95" s="349">
        <v>-14.31</v>
      </c>
      <c r="E95" s="349">
        <v>-2991538.2</v>
      </c>
    </row>
    <row r="96" spans="1:5" ht="11.25">
      <c r="A96" s="130">
        <v>111200503</v>
      </c>
      <c r="B96" s="130" t="s">
        <v>849</v>
      </c>
      <c r="C96" s="349">
        <v>6996502.36</v>
      </c>
      <c r="D96" s="349">
        <v>2755.1</v>
      </c>
      <c r="E96" s="349">
        <v>-6993747.26</v>
      </c>
    </row>
    <row r="97" spans="1:5" ht="11.25">
      <c r="A97" s="130">
        <v>111200504</v>
      </c>
      <c r="B97" s="130" t="s">
        <v>850</v>
      </c>
      <c r="C97" s="349">
        <v>10854.62</v>
      </c>
      <c r="D97" s="349">
        <v>10855.41</v>
      </c>
      <c r="E97" s="349">
        <v>0.79</v>
      </c>
    </row>
    <row r="98" spans="1:5" ht="11.25">
      <c r="A98" s="130">
        <v>111200505</v>
      </c>
      <c r="B98" s="130" t="s">
        <v>625</v>
      </c>
      <c r="C98" s="349">
        <v>158927.15</v>
      </c>
      <c r="D98" s="349">
        <v>-1.32</v>
      </c>
      <c r="E98" s="349">
        <v>-158928.47</v>
      </c>
    </row>
    <row r="99" spans="1:5" ht="11.25">
      <c r="A99" s="130">
        <v>111200506</v>
      </c>
      <c r="B99" s="130" t="s">
        <v>411</v>
      </c>
      <c r="C99" s="349">
        <v>2003.71</v>
      </c>
      <c r="D99" s="349">
        <v>283506.06</v>
      </c>
      <c r="E99" s="349">
        <v>281502.35</v>
      </c>
    </row>
    <row r="100" spans="1:5" ht="11.25">
      <c r="A100" s="130">
        <v>111200507</v>
      </c>
      <c r="B100" s="130" t="s">
        <v>412</v>
      </c>
      <c r="C100" s="349">
        <v>768704.36</v>
      </c>
      <c r="D100" s="349">
        <v>-477699.04</v>
      </c>
      <c r="E100" s="349">
        <v>-1246403.4</v>
      </c>
    </row>
    <row r="101" spans="1:5" ht="11.25">
      <c r="A101" s="130">
        <v>111200508</v>
      </c>
      <c r="B101" s="130" t="s">
        <v>626</v>
      </c>
      <c r="C101" s="349">
        <v>803801.77</v>
      </c>
      <c r="D101" s="349">
        <v>29496.69</v>
      </c>
      <c r="E101" s="349">
        <v>-774305.08</v>
      </c>
    </row>
    <row r="102" spans="1:5" ht="11.25">
      <c r="A102" s="130">
        <v>111200509</v>
      </c>
      <c r="B102" s="130" t="s">
        <v>627</v>
      </c>
      <c r="C102" s="349">
        <v>482935.89</v>
      </c>
      <c r="D102" s="349">
        <v>89099.32</v>
      </c>
      <c r="E102" s="349">
        <v>-393836.57</v>
      </c>
    </row>
    <row r="103" spans="1:5" ht="11.25">
      <c r="A103" s="130">
        <v>111200510</v>
      </c>
      <c r="B103" s="130" t="s">
        <v>628</v>
      </c>
      <c r="C103" s="349">
        <v>569232.36</v>
      </c>
      <c r="D103" s="349">
        <v>22787.77</v>
      </c>
      <c r="E103" s="349">
        <v>-546444.59</v>
      </c>
    </row>
    <row r="104" spans="1:5" ht="11.25">
      <c r="A104" s="130">
        <v>111200511</v>
      </c>
      <c r="B104" s="130" t="s">
        <v>631</v>
      </c>
      <c r="C104" s="349">
        <v>709115.44</v>
      </c>
      <c r="D104" s="349">
        <v>2.55</v>
      </c>
      <c r="E104" s="349">
        <v>-709112.89</v>
      </c>
    </row>
    <row r="105" spans="1:5" ht="11.25">
      <c r="A105" s="130">
        <v>111200512</v>
      </c>
      <c r="B105" s="130" t="s">
        <v>851</v>
      </c>
      <c r="C105" s="349">
        <v>105470.93</v>
      </c>
      <c r="D105" s="349">
        <v>105485.03</v>
      </c>
      <c r="E105" s="349">
        <v>14.1</v>
      </c>
    </row>
    <row r="106" spans="1:5" ht="11.25">
      <c r="A106" s="130">
        <v>111200513</v>
      </c>
      <c r="B106" s="130" t="s">
        <v>633</v>
      </c>
      <c r="C106" s="349">
        <v>2925522.37</v>
      </c>
      <c r="D106" s="349">
        <v>18671.71</v>
      </c>
      <c r="E106" s="349">
        <v>-2906850.66</v>
      </c>
    </row>
    <row r="107" spans="1:5" ht="11.25">
      <c r="A107" s="130">
        <v>111200514</v>
      </c>
      <c r="B107" s="130" t="s">
        <v>550</v>
      </c>
      <c r="C107" s="349">
        <v>3867.84</v>
      </c>
      <c r="D107" s="349">
        <v>-1199.98</v>
      </c>
      <c r="E107" s="349">
        <v>-5067.82</v>
      </c>
    </row>
    <row r="108" spans="1:5" ht="11.25">
      <c r="A108" s="130">
        <v>111200515</v>
      </c>
      <c r="B108" s="130" t="s">
        <v>635</v>
      </c>
      <c r="C108" s="349">
        <v>459918.13</v>
      </c>
      <c r="D108" s="349">
        <v>-0.02</v>
      </c>
      <c r="E108" s="349">
        <v>-459918.15</v>
      </c>
    </row>
    <row r="109" spans="1:5" ht="11.25">
      <c r="A109" s="130">
        <v>111200516</v>
      </c>
      <c r="B109" s="130" t="s">
        <v>415</v>
      </c>
      <c r="C109" s="349">
        <v>18956264.23</v>
      </c>
      <c r="D109" s="349">
        <v>975203.3</v>
      </c>
      <c r="E109" s="349">
        <v>-17981060.93</v>
      </c>
    </row>
    <row r="110" spans="1:5" ht="11.25">
      <c r="A110" s="130">
        <v>111200517</v>
      </c>
      <c r="B110" s="130" t="s">
        <v>636</v>
      </c>
      <c r="C110" s="349">
        <v>30647.38</v>
      </c>
      <c r="D110" s="349">
        <v>-0.16</v>
      </c>
      <c r="E110" s="349">
        <v>-30647.54</v>
      </c>
    </row>
    <row r="111" spans="1:5" ht="11.25">
      <c r="A111" s="130">
        <v>111200518</v>
      </c>
      <c r="B111" s="130" t="s">
        <v>637</v>
      </c>
      <c r="C111" s="349">
        <v>284626.65</v>
      </c>
      <c r="D111" s="349">
        <v>284619.51</v>
      </c>
      <c r="E111" s="349">
        <v>-7.14</v>
      </c>
    </row>
    <row r="112" spans="1:5" ht="11.25">
      <c r="A112" s="130">
        <v>111200520</v>
      </c>
      <c r="B112" s="130" t="s">
        <v>416</v>
      </c>
      <c r="C112" s="349">
        <v>0</v>
      </c>
      <c r="D112" s="349">
        <v>1807055.88</v>
      </c>
      <c r="E112" s="349">
        <v>1807055.88</v>
      </c>
    </row>
    <row r="113" spans="1:5" ht="11.25">
      <c r="A113" s="130">
        <v>111200521</v>
      </c>
      <c r="B113" s="130" t="s">
        <v>417</v>
      </c>
      <c r="C113" s="349">
        <v>0</v>
      </c>
      <c r="D113" s="349">
        <v>-6505255.7</v>
      </c>
      <c r="E113" s="349">
        <v>-6505255.7</v>
      </c>
    </row>
    <row r="114" spans="1:5" ht="11.25">
      <c r="A114" s="130">
        <v>111200522</v>
      </c>
      <c r="B114" s="130" t="s">
        <v>418</v>
      </c>
      <c r="C114" s="349">
        <v>0</v>
      </c>
      <c r="D114" s="349">
        <v>652145.6</v>
      </c>
      <c r="E114" s="349">
        <v>652145.6</v>
      </c>
    </row>
    <row r="115" spans="1:5" ht="11.25">
      <c r="A115" s="130">
        <v>111200523</v>
      </c>
      <c r="B115" s="130" t="s">
        <v>419</v>
      </c>
      <c r="C115" s="349">
        <v>0</v>
      </c>
      <c r="D115" s="349">
        <v>1689620.86</v>
      </c>
      <c r="E115" s="349">
        <v>1689620.86</v>
      </c>
    </row>
    <row r="116" spans="1:5" ht="11.25">
      <c r="A116" s="130">
        <v>111200524</v>
      </c>
      <c r="B116" s="130" t="s">
        <v>639</v>
      </c>
      <c r="C116" s="349">
        <v>0</v>
      </c>
      <c r="D116" s="349">
        <v>377.88</v>
      </c>
      <c r="E116" s="349">
        <v>377.88</v>
      </c>
    </row>
    <row r="117" spans="1:5" ht="11.25">
      <c r="A117" s="130">
        <v>111200525</v>
      </c>
      <c r="B117" s="130" t="s">
        <v>420</v>
      </c>
      <c r="C117" s="349">
        <v>0</v>
      </c>
      <c r="D117" s="349">
        <v>2432022.52</v>
      </c>
      <c r="E117" s="349">
        <v>2432022.52</v>
      </c>
    </row>
    <row r="118" spans="1:5" ht="11.25">
      <c r="A118" s="130">
        <v>111200526</v>
      </c>
      <c r="B118" s="130" t="s">
        <v>421</v>
      </c>
      <c r="C118" s="349">
        <v>0</v>
      </c>
      <c r="D118" s="349">
        <v>146327.49</v>
      </c>
      <c r="E118" s="349">
        <v>146327.49</v>
      </c>
    </row>
    <row r="119" spans="1:5" ht="11.25">
      <c r="A119" s="130">
        <v>111200527</v>
      </c>
      <c r="B119" s="130" t="s">
        <v>641</v>
      </c>
      <c r="C119" s="349">
        <v>0</v>
      </c>
      <c r="D119" s="349">
        <v>306280.88</v>
      </c>
      <c r="E119" s="349">
        <v>306280.88</v>
      </c>
    </row>
    <row r="120" spans="1:5" ht="11.25">
      <c r="A120" s="130">
        <v>111200528</v>
      </c>
      <c r="B120" s="130" t="s">
        <v>422</v>
      </c>
      <c r="C120" s="349">
        <v>0</v>
      </c>
      <c r="D120" s="349">
        <v>963148.3</v>
      </c>
      <c r="E120" s="349">
        <v>963148.3</v>
      </c>
    </row>
    <row r="121" spans="1:5" ht="11.25">
      <c r="A121" s="130">
        <v>111200529</v>
      </c>
      <c r="B121" s="130" t="s">
        <v>423</v>
      </c>
      <c r="C121" s="349">
        <v>0</v>
      </c>
      <c r="D121" s="349">
        <v>1219309.52</v>
      </c>
      <c r="E121" s="349">
        <v>1219309.52</v>
      </c>
    </row>
    <row r="122" spans="1:5" ht="11.25">
      <c r="A122" s="130">
        <v>111200530</v>
      </c>
      <c r="B122" s="130" t="s">
        <v>424</v>
      </c>
      <c r="C122" s="349">
        <v>0</v>
      </c>
      <c r="D122" s="349">
        <v>394.45</v>
      </c>
      <c r="E122" s="349">
        <v>394.45</v>
      </c>
    </row>
    <row r="123" spans="1:5" ht="11.25">
      <c r="A123" s="130">
        <v>111200531</v>
      </c>
      <c r="B123" s="130" t="s">
        <v>903</v>
      </c>
      <c r="C123" s="349">
        <v>0</v>
      </c>
      <c r="D123" s="349">
        <v>130344.39</v>
      </c>
      <c r="E123" s="349">
        <v>130344.39</v>
      </c>
    </row>
    <row r="124" spans="1:5" ht="11.25">
      <c r="A124" s="130">
        <v>111200532</v>
      </c>
      <c r="B124" s="130" t="s">
        <v>904</v>
      </c>
      <c r="C124" s="349">
        <v>0</v>
      </c>
      <c r="D124" s="349">
        <v>6976275.86</v>
      </c>
      <c r="E124" s="349">
        <v>6976275.86</v>
      </c>
    </row>
    <row r="125" spans="1:5" ht="11.25">
      <c r="A125" s="130">
        <v>111200533</v>
      </c>
      <c r="B125" s="130" t="s">
        <v>897</v>
      </c>
      <c r="C125" s="349">
        <v>0</v>
      </c>
      <c r="D125" s="349">
        <v>-3.62</v>
      </c>
      <c r="E125" s="349">
        <v>-3.62</v>
      </c>
    </row>
    <row r="126" spans="1:5" ht="11.25">
      <c r="A126" s="130">
        <v>111200534</v>
      </c>
      <c r="B126" s="130" t="s">
        <v>939</v>
      </c>
      <c r="C126" s="349">
        <v>0</v>
      </c>
      <c r="D126" s="349">
        <v>7662.52</v>
      </c>
      <c r="E126" s="349">
        <v>7662.52</v>
      </c>
    </row>
    <row r="127" spans="1:5" ht="11.25">
      <c r="A127" s="130">
        <v>111200535</v>
      </c>
      <c r="B127" s="130" t="s">
        <v>992</v>
      </c>
      <c r="C127" s="349">
        <v>0</v>
      </c>
      <c r="D127" s="349">
        <v>58950.81</v>
      </c>
      <c r="E127" s="349">
        <v>58950.81</v>
      </c>
    </row>
    <row r="128" spans="1:5" ht="11.25">
      <c r="A128" s="130">
        <v>111200537</v>
      </c>
      <c r="B128" s="130" t="s">
        <v>993</v>
      </c>
      <c r="C128" s="349">
        <v>0</v>
      </c>
      <c r="D128" s="349">
        <v>199998.55</v>
      </c>
      <c r="E128" s="349">
        <v>199998.55</v>
      </c>
    </row>
    <row r="129" spans="1:5" s="243" customFormat="1" ht="11.25">
      <c r="A129" s="130">
        <v>111200538</v>
      </c>
      <c r="B129" s="130" t="s">
        <v>946</v>
      </c>
      <c r="C129" s="349">
        <v>0</v>
      </c>
      <c r="D129" s="349">
        <v>4542.18</v>
      </c>
      <c r="E129" s="349">
        <v>4542.18</v>
      </c>
    </row>
    <row r="130" spans="1:5" s="243" customFormat="1" ht="11.25">
      <c r="A130" s="130">
        <v>111200539</v>
      </c>
      <c r="B130" s="130" t="s">
        <v>949</v>
      </c>
      <c r="C130" s="349">
        <v>0</v>
      </c>
      <c r="D130" s="349">
        <v>2537129.46</v>
      </c>
      <c r="E130" s="349">
        <v>2537129.46</v>
      </c>
    </row>
    <row r="131" spans="1:5" s="243" customFormat="1" ht="11.25">
      <c r="A131" s="130">
        <v>111200540</v>
      </c>
      <c r="B131" s="130" t="s">
        <v>994</v>
      </c>
      <c r="C131" s="349">
        <v>0</v>
      </c>
      <c r="D131" s="349">
        <v>1250004.72</v>
      </c>
      <c r="E131" s="349">
        <v>1250004.72</v>
      </c>
    </row>
    <row r="132" spans="1:5" s="243" customFormat="1" ht="11.25">
      <c r="A132" s="130">
        <v>111200541</v>
      </c>
      <c r="B132" s="130" t="s">
        <v>995</v>
      </c>
      <c r="C132" s="349">
        <v>0</v>
      </c>
      <c r="D132" s="349">
        <v>39960181.21</v>
      </c>
      <c r="E132" s="349">
        <v>39960181.21</v>
      </c>
    </row>
    <row r="133" spans="1:5" s="243" customFormat="1" ht="11.25">
      <c r="A133" s="130">
        <v>111200542</v>
      </c>
      <c r="B133" s="130" t="s">
        <v>997</v>
      </c>
      <c r="C133" s="349">
        <v>0</v>
      </c>
      <c r="D133" s="349">
        <v>53000.46</v>
      </c>
      <c r="E133" s="349">
        <v>53000.46</v>
      </c>
    </row>
    <row r="134" spans="1:5" s="243" customFormat="1" ht="11.25">
      <c r="A134" s="130">
        <v>111200543</v>
      </c>
      <c r="B134" s="130" t="s">
        <v>998</v>
      </c>
      <c r="C134" s="349">
        <v>0</v>
      </c>
      <c r="D134" s="349">
        <v>706862.84</v>
      </c>
      <c r="E134" s="349">
        <v>706862.84</v>
      </c>
    </row>
    <row r="135" spans="1:5" s="243" customFormat="1" ht="11.25">
      <c r="A135" s="130">
        <v>111200544</v>
      </c>
      <c r="B135" s="130" t="s">
        <v>999</v>
      </c>
      <c r="C135" s="349">
        <v>0</v>
      </c>
      <c r="D135" s="349">
        <v>4898530.77</v>
      </c>
      <c r="E135" s="349">
        <v>4898530.77</v>
      </c>
    </row>
    <row r="136" spans="1:5" s="243" customFormat="1" ht="11.25">
      <c r="A136" s="130">
        <v>111200546</v>
      </c>
      <c r="B136" s="130" t="s">
        <v>1032</v>
      </c>
      <c r="C136" s="349">
        <v>0</v>
      </c>
      <c r="D136" s="349">
        <v>-9899.08</v>
      </c>
      <c r="E136" s="349">
        <v>-9899.08</v>
      </c>
    </row>
    <row r="137" spans="1:5" ht="11.25">
      <c r="A137" s="130">
        <v>111200559</v>
      </c>
      <c r="B137" s="130" t="s">
        <v>1001</v>
      </c>
      <c r="C137" s="349">
        <v>0</v>
      </c>
      <c r="D137" s="349">
        <v>9890016.48</v>
      </c>
      <c r="E137" s="349">
        <v>9890016.48</v>
      </c>
    </row>
    <row r="138" spans="1:5" ht="11.25">
      <c r="A138" s="130">
        <v>111200560</v>
      </c>
      <c r="B138" s="130" t="s">
        <v>1033</v>
      </c>
      <c r="C138" s="349">
        <v>0</v>
      </c>
      <c r="D138" s="349">
        <v>4065815.72</v>
      </c>
      <c r="E138" s="349">
        <v>4065815.72</v>
      </c>
    </row>
    <row r="139" spans="1:5" ht="11.25">
      <c r="A139" s="130">
        <v>111200561</v>
      </c>
      <c r="B139" s="130" t="s">
        <v>1034</v>
      </c>
      <c r="C139" s="349">
        <v>0</v>
      </c>
      <c r="D139" s="349">
        <v>5000</v>
      </c>
      <c r="E139" s="349">
        <v>5000</v>
      </c>
    </row>
    <row r="140" spans="1:5" ht="11.25">
      <c r="A140" s="130">
        <v>111200567</v>
      </c>
      <c r="B140" s="130" t="s">
        <v>1035</v>
      </c>
      <c r="C140" s="349">
        <v>0</v>
      </c>
      <c r="D140" s="349">
        <v>107809.27</v>
      </c>
      <c r="E140" s="349">
        <v>107809.27</v>
      </c>
    </row>
    <row r="141" spans="1:5" ht="11.25">
      <c r="A141" s="130">
        <v>111200604</v>
      </c>
      <c r="B141" s="130" t="s">
        <v>852</v>
      </c>
      <c r="C141" s="349">
        <v>775445.29</v>
      </c>
      <c r="D141" s="349">
        <v>798501.55</v>
      </c>
      <c r="E141" s="349">
        <v>23056.26</v>
      </c>
    </row>
    <row r="142" spans="1:5" ht="11.25">
      <c r="A142" s="130">
        <v>111200609</v>
      </c>
      <c r="B142" s="130" t="s">
        <v>853</v>
      </c>
      <c r="C142" s="349">
        <v>915.41</v>
      </c>
      <c r="D142" s="349">
        <v>1093.94</v>
      </c>
      <c r="E142" s="349">
        <v>178.53</v>
      </c>
    </row>
    <row r="143" spans="1:5" s="243" customFormat="1" ht="11.25">
      <c r="A143" s="130">
        <v>111200612</v>
      </c>
      <c r="B143" s="130" t="s">
        <v>601</v>
      </c>
      <c r="C143" s="349">
        <v>509957.51</v>
      </c>
      <c r="D143" s="349">
        <v>510562.64</v>
      </c>
      <c r="E143" s="349">
        <v>605.13</v>
      </c>
    </row>
    <row r="144" spans="1:5" s="243" customFormat="1" ht="11.25">
      <c r="A144" s="130">
        <v>111200613</v>
      </c>
      <c r="B144" s="130" t="s">
        <v>854</v>
      </c>
      <c r="C144" s="349">
        <v>13.81</v>
      </c>
      <c r="D144" s="349">
        <v>0</v>
      </c>
      <c r="E144" s="349">
        <v>-13.81</v>
      </c>
    </row>
    <row r="145" spans="1:5" s="243" customFormat="1" ht="11.25">
      <c r="A145" s="130">
        <v>111200614</v>
      </c>
      <c r="B145" s="130" t="s">
        <v>855</v>
      </c>
      <c r="C145" s="349">
        <v>0</v>
      </c>
      <c r="D145" s="349">
        <v>-6098.58</v>
      </c>
      <c r="E145" s="349">
        <v>-6098.58</v>
      </c>
    </row>
    <row r="146" spans="1:5" s="243" customFormat="1" ht="11.25">
      <c r="A146" s="130">
        <v>111200615</v>
      </c>
      <c r="B146" s="130" t="s">
        <v>948</v>
      </c>
      <c r="C146" s="349">
        <v>0</v>
      </c>
      <c r="D146" s="349">
        <v>-129123.83</v>
      </c>
      <c r="E146" s="349">
        <v>-129123.83</v>
      </c>
    </row>
    <row r="147" spans="1:5" s="243" customFormat="1" ht="11.25">
      <c r="A147" s="130">
        <v>111200701</v>
      </c>
      <c r="B147" s="130" t="s">
        <v>856</v>
      </c>
      <c r="C147" s="349">
        <v>4043595.9</v>
      </c>
      <c r="D147" s="349">
        <v>5952260.97</v>
      </c>
      <c r="E147" s="349">
        <v>1908665.07</v>
      </c>
    </row>
    <row r="148" spans="1:5" s="243" customFormat="1" ht="11.25">
      <c r="A148" s="130">
        <v>111200702</v>
      </c>
      <c r="B148" s="130" t="s">
        <v>857</v>
      </c>
      <c r="C148" s="349">
        <v>21769.93</v>
      </c>
      <c r="D148" s="349">
        <v>-216748.94</v>
      </c>
      <c r="E148" s="349">
        <v>-238518.87</v>
      </c>
    </row>
    <row r="149" spans="1:5" s="243" customFormat="1" ht="11.25">
      <c r="A149" s="130">
        <v>1114</v>
      </c>
      <c r="B149" s="130" t="s">
        <v>859</v>
      </c>
      <c r="C149" s="349">
        <v>92090961.07</v>
      </c>
      <c r="D149" s="349">
        <v>95140272.16</v>
      </c>
      <c r="E149" s="349">
        <v>3049311.09</v>
      </c>
    </row>
    <row r="150" spans="1:5" ht="11.25">
      <c r="A150" s="396">
        <v>111400111</v>
      </c>
      <c r="B150" s="396" t="s">
        <v>380</v>
      </c>
      <c r="C150" s="173">
        <v>3212294.04</v>
      </c>
      <c r="D150" s="173">
        <v>3212294.04</v>
      </c>
      <c r="E150" s="173">
        <v>0</v>
      </c>
    </row>
    <row r="151" spans="1:5" ht="11.25">
      <c r="A151" s="130">
        <v>111400211</v>
      </c>
      <c r="B151" s="130" t="s">
        <v>381</v>
      </c>
      <c r="C151" s="349">
        <v>227864.58</v>
      </c>
      <c r="D151" s="349">
        <v>228440.72</v>
      </c>
      <c r="E151" s="349">
        <v>576.14</v>
      </c>
    </row>
    <row r="152" spans="1:5" ht="11.25">
      <c r="A152" s="130">
        <v>111400214</v>
      </c>
      <c r="B152" s="130" t="s">
        <v>814</v>
      </c>
      <c r="C152" s="349">
        <v>4638414.14</v>
      </c>
      <c r="D152" s="349">
        <v>4650142.09</v>
      </c>
      <c r="E152" s="349">
        <v>11727.95</v>
      </c>
    </row>
    <row r="153" spans="1:5" ht="11.25">
      <c r="A153" s="130">
        <v>111400220</v>
      </c>
      <c r="B153" s="130" t="s">
        <v>383</v>
      </c>
      <c r="C153" s="349">
        <v>1435276.35</v>
      </c>
      <c r="D153" s="349">
        <v>1438905.29</v>
      </c>
      <c r="E153" s="349">
        <v>3628.94</v>
      </c>
    </row>
    <row r="154" spans="1:5" ht="11.25">
      <c r="A154" s="130">
        <v>111400222</v>
      </c>
      <c r="B154" s="130" t="s">
        <v>384</v>
      </c>
      <c r="C154" s="349">
        <v>1369.95</v>
      </c>
      <c r="D154" s="349">
        <v>1373.43</v>
      </c>
      <c r="E154" s="349">
        <v>3.48</v>
      </c>
    </row>
    <row r="155" spans="1:5" ht="11.25">
      <c r="A155" s="130">
        <v>111400231</v>
      </c>
      <c r="B155" s="130" t="s">
        <v>385</v>
      </c>
      <c r="C155" s="349">
        <v>4764.39</v>
      </c>
      <c r="D155" s="349">
        <v>4764.39</v>
      </c>
      <c r="E155" s="349">
        <v>0</v>
      </c>
    </row>
    <row r="156" spans="1:5" ht="11.25">
      <c r="A156" s="130">
        <v>111400232</v>
      </c>
      <c r="B156" s="130" t="s">
        <v>386</v>
      </c>
      <c r="C156" s="349">
        <v>3868.42</v>
      </c>
      <c r="D156" s="349">
        <v>0</v>
      </c>
      <c r="E156" s="349">
        <v>-3868.42</v>
      </c>
    </row>
    <row r="157" spans="1:5" ht="11.25">
      <c r="A157" s="130">
        <v>111400234</v>
      </c>
      <c r="B157" s="130" t="s">
        <v>387</v>
      </c>
      <c r="C157" s="349">
        <v>9966868.1</v>
      </c>
      <c r="D157" s="349">
        <v>1262394.97</v>
      </c>
      <c r="E157" s="349">
        <v>-8704473.13</v>
      </c>
    </row>
    <row r="158" spans="1:5" ht="11.25">
      <c r="A158" s="130">
        <v>111400237</v>
      </c>
      <c r="B158" s="130" t="s">
        <v>388</v>
      </c>
      <c r="C158" s="349">
        <v>0</v>
      </c>
      <c r="D158" s="349">
        <v>497962.25</v>
      </c>
      <c r="E158" s="349">
        <v>497962.25</v>
      </c>
    </row>
    <row r="159" spans="1:5" ht="11.25">
      <c r="A159" s="130">
        <v>111400401</v>
      </c>
      <c r="B159" s="130" t="s">
        <v>389</v>
      </c>
      <c r="C159" s="349">
        <v>2278.72</v>
      </c>
      <c r="D159" s="349">
        <v>2.68</v>
      </c>
      <c r="E159" s="349">
        <v>-2276.04</v>
      </c>
    </row>
    <row r="160" spans="1:5" ht="11.25">
      <c r="A160" s="130">
        <v>111400404</v>
      </c>
      <c r="B160" s="130" t="s">
        <v>390</v>
      </c>
      <c r="C160" s="349">
        <v>898.69</v>
      </c>
      <c r="D160" s="349">
        <v>921.94</v>
      </c>
      <c r="E160" s="349">
        <v>23.25</v>
      </c>
    </row>
    <row r="161" spans="1:5" ht="11.25">
      <c r="A161" s="130">
        <v>111400411</v>
      </c>
      <c r="B161" s="130" t="s">
        <v>860</v>
      </c>
      <c r="C161" s="349">
        <v>117.84</v>
      </c>
      <c r="D161" s="349">
        <v>0</v>
      </c>
      <c r="E161" s="349">
        <v>-117.84</v>
      </c>
    </row>
    <row r="162" spans="1:5" ht="11.25">
      <c r="A162" s="130">
        <v>111400426</v>
      </c>
      <c r="B162" s="130" t="s">
        <v>391</v>
      </c>
      <c r="C162" s="349">
        <v>667366.09</v>
      </c>
      <c r="D162" s="349">
        <v>769311.25</v>
      </c>
      <c r="E162" s="349">
        <v>101945.16</v>
      </c>
    </row>
    <row r="163" spans="1:5" ht="11.25">
      <c r="A163" s="130">
        <v>111400434</v>
      </c>
      <c r="B163" s="130" t="s">
        <v>392</v>
      </c>
      <c r="C163" s="349">
        <v>3351.8</v>
      </c>
      <c r="D163" s="349">
        <v>-3.24</v>
      </c>
      <c r="E163" s="349">
        <v>-3355.04</v>
      </c>
    </row>
    <row r="164" spans="1:5" ht="11.25">
      <c r="A164" s="130">
        <v>111400454</v>
      </c>
      <c r="B164" s="130" t="s">
        <v>393</v>
      </c>
      <c r="C164" s="349">
        <v>0</v>
      </c>
      <c r="D164" s="349">
        <v>48492.91</v>
      </c>
      <c r="E164" s="349">
        <v>48492.91</v>
      </c>
    </row>
    <row r="165" spans="1:5" ht="11.25">
      <c r="A165" s="130">
        <v>111400456</v>
      </c>
      <c r="B165" s="130" t="s">
        <v>394</v>
      </c>
      <c r="C165" s="349">
        <v>6154316.2</v>
      </c>
      <c r="D165" s="349">
        <v>6415.43</v>
      </c>
      <c r="E165" s="349">
        <v>-6147900.77</v>
      </c>
    </row>
    <row r="166" spans="1:5" ht="11.25">
      <c r="A166" s="130">
        <v>111400458</v>
      </c>
      <c r="B166" s="130" t="s">
        <v>395</v>
      </c>
      <c r="C166" s="349">
        <v>793693.5</v>
      </c>
      <c r="D166" s="349">
        <v>0</v>
      </c>
      <c r="E166" s="349">
        <v>-793693.5</v>
      </c>
    </row>
    <row r="167" spans="1:5" ht="11.25">
      <c r="A167" s="130">
        <v>111400460</v>
      </c>
      <c r="B167" s="130" t="s">
        <v>396</v>
      </c>
      <c r="C167" s="349">
        <v>0</v>
      </c>
      <c r="D167" s="349">
        <v>-0.51</v>
      </c>
      <c r="E167" s="349">
        <v>-0.51</v>
      </c>
    </row>
    <row r="168" spans="1:5" ht="11.25">
      <c r="A168" s="130">
        <v>111400473</v>
      </c>
      <c r="B168" s="130" t="s">
        <v>397</v>
      </c>
      <c r="C168" s="349">
        <v>3017664.51</v>
      </c>
      <c r="D168" s="349">
        <v>3074551.36</v>
      </c>
      <c r="E168" s="349">
        <v>56886.85</v>
      </c>
    </row>
    <row r="169" spans="1:5" ht="11.25">
      <c r="A169" s="130">
        <v>111400474</v>
      </c>
      <c r="B169" s="130" t="s">
        <v>398</v>
      </c>
      <c r="C169" s="349">
        <v>796.56</v>
      </c>
      <c r="D169" s="349">
        <v>12221.69</v>
      </c>
      <c r="E169" s="349">
        <v>11425.13</v>
      </c>
    </row>
    <row r="170" spans="1:5" ht="11.25">
      <c r="A170" s="130">
        <v>111400476</v>
      </c>
      <c r="B170" s="130" t="s">
        <v>399</v>
      </c>
      <c r="C170" s="349">
        <v>2897218.31</v>
      </c>
      <c r="D170" s="349">
        <v>175121.24</v>
      </c>
      <c r="E170" s="349">
        <v>-2722097.07</v>
      </c>
    </row>
    <row r="171" spans="1:5" ht="11.25">
      <c r="A171" s="130">
        <v>111400477</v>
      </c>
      <c r="B171" s="130" t="s">
        <v>400</v>
      </c>
      <c r="C171" s="349">
        <v>1093942.97</v>
      </c>
      <c r="D171" s="349">
        <v>685096.64</v>
      </c>
      <c r="E171" s="349">
        <v>-408846.33</v>
      </c>
    </row>
    <row r="172" spans="1:5" ht="11.25">
      <c r="A172" s="130">
        <v>111400483</v>
      </c>
      <c r="B172" s="130" t="s">
        <v>401</v>
      </c>
      <c r="C172" s="349">
        <v>774321.86</v>
      </c>
      <c r="D172" s="349">
        <v>2053594.17</v>
      </c>
      <c r="E172" s="349">
        <v>1279272.31</v>
      </c>
    </row>
    <row r="173" spans="1:5" ht="11.25">
      <c r="A173" s="130">
        <v>111400487</v>
      </c>
      <c r="B173" s="130" t="s">
        <v>402</v>
      </c>
      <c r="C173" s="349">
        <v>2672599.58</v>
      </c>
      <c r="D173" s="349">
        <v>2689761.47</v>
      </c>
      <c r="E173" s="349">
        <v>17161.89</v>
      </c>
    </row>
    <row r="174" spans="1:5" ht="11.25">
      <c r="A174" s="130">
        <v>111400488</v>
      </c>
      <c r="B174" s="130" t="s">
        <v>403</v>
      </c>
      <c r="C174" s="349">
        <v>902859.48</v>
      </c>
      <c r="D174" s="349">
        <v>99994.97</v>
      </c>
      <c r="E174" s="349">
        <v>-802864.51</v>
      </c>
    </row>
    <row r="175" spans="1:5" ht="11.25">
      <c r="A175" s="130">
        <v>111400489</v>
      </c>
      <c r="B175" s="130" t="s">
        <v>404</v>
      </c>
      <c r="C175" s="349">
        <v>13716870.94</v>
      </c>
      <c r="D175" s="349">
        <v>6144208.69</v>
      </c>
      <c r="E175" s="349">
        <v>-7572662.25</v>
      </c>
    </row>
    <row r="176" spans="1:5" ht="11.25">
      <c r="A176" s="130">
        <v>111400492</v>
      </c>
      <c r="B176" s="130" t="s">
        <v>405</v>
      </c>
      <c r="C176" s="349">
        <v>84.97</v>
      </c>
      <c r="D176" s="349">
        <v>85.49</v>
      </c>
      <c r="E176" s="349">
        <v>0.52</v>
      </c>
    </row>
    <row r="177" spans="1:5" ht="11.25">
      <c r="A177" s="130">
        <v>111400494</v>
      </c>
      <c r="B177" s="130" t="s">
        <v>406</v>
      </c>
      <c r="C177" s="349">
        <v>5107661.65</v>
      </c>
      <c r="D177" s="349">
        <v>2031.58</v>
      </c>
      <c r="E177" s="349">
        <v>-5105630.07</v>
      </c>
    </row>
    <row r="178" spans="1:5" ht="11.25">
      <c r="A178" s="130">
        <v>111400496</v>
      </c>
      <c r="B178" s="130" t="s">
        <v>407</v>
      </c>
      <c r="C178" s="349">
        <v>1089.29</v>
      </c>
      <c r="D178" s="349">
        <v>0</v>
      </c>
      <c r="E178" s="349">
        <v>-1089.29</v>
      </c>
    </row>
    <row r="179" spans="1:5" ht="11.25">
      <c r="A179" s="130">
        <v>111400497</v>
      </c>
      <c r="B179" s="130" t="s">
        <v>408</v>
      </c>
      <c r="C179" s="349">
        <v>421.62</v>
      </c>
      <c r="D179" s="349">
        <v>0.24</v>
      </c>
      <c r="E179" s="349">
        <v>-421.38</v>
      </c>
    </row>
    <row r="180" spans="1:5" ht="11.25">
      <c r="A180" s="130">
        <v>111400500</v>
      </c>
      <c r="B180" s="130" t="s">
        <v>409</v>
      </c>
      <c r="C180" s="349">
        <v>10882.58</v>
      </c>
      <c r="D180" s="349">
        <v>6.14</v>
      </c>
      <c r="E180" s="349">
        <v>-10876.44</v>
      </c>
    </row>
    <row r="181" spans="1:5" ht="11.25">
      <c r="A181" s="130">
        <v>111400501</v>
      </c>
      <c r="B181" s="130" t="s">
        <v>410</v>
      </c>
      <c r="C181" s="349">
        <v>29068051.56</v>
      </c>
      <c r="D181" s="349">
        <v>10477569.66</v>
      </c>
      <c r="E181" s="349">
        <v>-18590481.9</v>
      </c>
    </row>
    <row r="182" spans="1:5" ht="11.25">
      <c r="A182" s="130">
        <v>111400506</v>
      </c>
      <c r="B182" s="130" t="s">
        <v>411</v>
      </c>
      <c r="C182" s="349">
        <v>1977.65</v>
      </c>
      <c r="D182" s="349">
        <v>12576.1</v>
      </c>
      <c r="E182" s="349">
        <v>10598.45</v>
      </c>
    </row>
    <row r="183" spans="1:5" ht="11.25">
      <c r="A183" s="130">
        <v>111400507</v>
      </c>
      <c r="B183" s="130" t="s">
        <v>412</v>
      </c>
      <c r="C183" s="349">
        <v>1011248.55</v>
      </c>
      <c r="D183" s="349">
        <v>356645.67</v>
      </c>
      <c r="E183" s="349">
        <v>-654602.88</v>
      </c>
    </row>
    <row r="184" spans="1:5" ht="11.25">
      <c r="A184" s="130">
        <v>111400508</v>
      </c>
      <c r="B184" s="130" t="s">
        <v>626</v>
      </c>
      <c r="C184" s="349">
        <v>0</v>
      </c>
      <c r="D184" s="349">
        <v>1723982.68</v>
      </c>
      <c r="E184" s="349">
        <v>1723982.68</v>
      </c>
    </row>
    <row r="185" spans="1:5" ht="11.25">
      <c r="A185" s="130">
        <v>111400509</v>
      </c>
      <c r="B185" s="130" t="s">
        <v>627</v>
      </c>
      <c r="C185" s="349">
        <v>1461559.19</v>
      </c>
      <c r="D185" s="349">
        <v>25693.73</v>
      </c>
      <c r="E185" s="349">
        <v>-1435865.46</v>
      </c>
    </row>
    <row r="186" spans="1:5" ht="11.25">
      <c r="A186" s="130">
        <v>111400510</v>
      </c>
      <c r="B186" s="130" t="s">
        <v>414</v>
      </c>
      <c r="C186" s="349">
        <v>2164388.65</v>
      </c>
      <c r="D186" s="349">
        <v>2.36</v>
      </c>
      <c r="E186" s="349">
        <v>-2164386.29</v>
      </c>
    </row>
    <row r="187" spans="1:5" ht="11.25">
      <c r="A187" s="130">
        <v>111400516</v>
      </c>
      <c r="B187" s="130" t="s">
        <v>415</v>
      </c>
      <c r="C187" s="349">
        <v>0</v>
      </c>
      <c r="D187" s="349">
        <v>187.08</v>
      </c>
      <c r="E187" s="349">
        <v>187.08</v>
      </c>
    </row>
    <row r="188" spans="1:5" ht="11.25">
      <c r="A188" s="130">
        <v>111400520</v>
      </c>
      <c r="B188" s="130" t="s">
        <v>416</v>
      </c>
      <c r="C188" s="349">
        <v>0</v>
      </c>
      <c r="D188" s="349">
        <v>35933.85</v>
      </c>
      <c r="E188" s="349">
        <v>35933.85</v>
      </c>
    </row>
    <row r="189" spans="1:5" ht="11.25">
      <c r="A189" s="130">
        <v>111400521</v>
      </c>
      <c r="B189" s="130" t="s">
        <v>417</v>
      </c>
      <c r="C189" s="349">
        <v>0</v>
      </c>
      <c r="D189" s="349">
        <v>18048.76</v>
      </c>
      <c r="E189" s="349">
        <v>18048.76</v>
      </c>
    </row>
    <row r="190" spans="1:5" ht="11.25">
      <c r="A190" s="130">
        <v>111400522</v>
      </c>
      <c r="B190" s="130" t="s">
        <v>418</v>
      </c>
      <c r="C190" s="349">
        <v>0</v>
      </c>
      <c r="D190" s="349">
        <v>47193952.33</v>
      </c>
      <c r="E190" s="349">
        <v>47193952.33</v>
      </c>
    </row>
    <row r="191" spans="1:5" ht="11.25">
      <c r="A191" s="130">
        <v>111400523</v>
      </c>
      <c r="B191" s="130" t="s">
        <v>419</v>
      </c>
      <c r="C191" s="349">
        <v>0</v>
      </c>
      <c r="D191" s="349">
        <v>5097995.16</v>
      </c>
      <c r="E191" s="349">
        <v>5097995.16</v>
      </c>
    </row>
    <row r="192" spans="1:5" ht="11.25">
      <c r="A192" s="130">
        <v>111400525</v>
      </c>
      <c r="B192" s="130" t="s">
        <v>420</v>
      </c>
      <c r="C192" s="349">
        <v>0</v>
      </c>
      <c r="D192" s="349">
        <v>2052341.23</v>
      </c>
      <c r="E192" s="349">
        <v>2052341.23</v>
      </c>
    </row>
    <row r="193" spans="1:5" ht="11.25">
      <c r="A193" s="130">
        <v>111400526</v>
      </c>
      <c r="B193" s="130" t="s">
        <v>421</v>
      </c>
      <c r="C193" s="349">
        <v>0</v>
      </c>
      <c r="D193" s="349">
        <v>-420.16</v>
      </c>
      <c r="E193" s="349">
        <v>-420.16</v>
      </c>
    </row>
    <row r="194" spans="1:5" ht="11.25">
      <c r="A194" s="130">
        <v>111400528</v>
      </c>
      <c r="B194" s="130" t="s">
        <v>422</v>
      </c>
      <c r="C194" s="349">
        <v>0</v>
      </c>
      <c r="D194" s="349">
        <v>64.74</v>
      </c>
      <c r="E194" s="349">
        <v>64.74</v>
      </c>
    </row>
    <row r="195" spans="1:5" ht="11.25">
      <c r="A195" s="130">
        <v>111400529</v>
      </c>
      <c r="B195" s="130" t="s">
        <v>423</v>
      </c>
      <c r="C195" s="349">
        <v>0</v>
      </c>
      <c r="D195" s="349">
        <v>5168.07</v>
      </c>
      <c r="E195" s="349">
        <v>5168.07</v>
      </c>
    </row>
    <row r="196" spans="1:5" ht="11.25">
      <c r="A196" s="130">
        <v>111400530</v>
      </c>
      <c r="B196" s="130" t="s">
        <v>424</v>
      </c>
      <c r="C196" s="349">
        <v>0</v>
      </c>
      <c r="D196" s="349">
        <v>7837.68</v>
      </c>
      <c r="E196" s="349">
        <v>7837.68</v>
      </c>
    </row>
    <row r="197" spans="1:5" ht="11.25">
      <c r="A197" s="130">
        <v>111400533</v>
      </c>
      <c r="B197" s="130" t="s">
        <v>897</v>
      </c>
      <c r="C197" s="349">
        <v>0</v>
      </c>
      <c r="D197" s="349">
        <v>23.56</v>
      </c>
      <c r="E197" s="349">
        <v>23.56</v>
      </c>
    </row>
    <row r="198" spans="1:5" s="243" customFormat="1" ht="11.25">
      <c r="A198" s="130">
        <v>111400607</v>
      </c>
      <c r="B198" s="130" t="s">
        <v>425</v>
      </c>
      <c r="C198" s="349">
        <v>1074578.34</v>
      </c>
      <c r="D198" s="349">
        <v>1074578.34</v>
      </c>
      <c r="E198" s="349">
        <v>0</v>
      </c>
    </row>
    <row r="199" spans="1:5" s="243" customFormat="1" ht="11.25">
      <c r="A199" s="130"/>
      <c r="B199" s="130"/>
      <c r="C199" s="349"/>
      <c r="D199" s="349"/>
      <c r="E199" s="349"/>
    </row>
    <row r="200" spans="1:5" ht="11.25">
      <c r="A200" s="131"/>
      <c r="B200" s="131"/>
      <c r="C200" s="173"/>
      <c r="D200" s="173"/>
      <c r="E200" s="173"/>
    </row>
    <row r="201" spans="1:5" s="17" customFormat="1" ht="11.25">
      <c r="A201" s="132"/>
      <c r="B201" s="132" t="s">
        <v>378</v>
      </c>
      <c r="C201" s="139">
        <f>+C8+C150</f>
        <v>150046283.16</v>
      </c>
      <c r="D201" s="139">
        <f>+D8+D150</f>
        <v>131809759.66000001</v>
      </c>
      <c r="E201" s="139">
        <f>+E8+E150</f>
        <v>-18236523.5</v>
      </c>
    </row>
    <row r="202" spans="1:5" s="17" customFormat="1" ht="11.25">
      <c r="A202" s="168"/>
      <c r="B202" s="168"/>
      <c r="C202" s="174"/>
      <c r="D202" s="174"/>
      <c r="E202" s="174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view="pageBreakPreview" zoomScale="90" zoomScaleSheetLayoutView="90" zoomScalePageLayoutView="0" workbookViewId="0" topLeftCell="A27">
      <selection activeCell="C62" sqref="C62"/>
    </sheetView>
  </sheetViews>
  <sheetFormatPr defaultColWidth="11.421875" defaultRowHeight="15"/>
  <cols>
    <col min="1" max="1" width="20.7109375" style="134" customWidth="1"/>
    <col min="2" max="2" width="50.7109375" style="134" customWidth="1"/>
    <col min="3" max="3" width="17.7109375" style="104" customWidth="1"/>
    <col min="4" max="4" width="17.7109375" style="105" customWidth="1"/>
    <col min="5" max="16384" width="11.421875" style="8" customWidth="1"/>
  </cols>
  <sheetData>
    <row r="1" spans="1:4" s="32" customFormat="1" ht="11.25">
      <c r="A1" s="57" t="s">
        <v>43</v>
      </c>
      <c r="B1" s="57"/>
      <c r="C1" s="91"/>
      <c r="D1" s="92"/>
    </row>
    <row r="2" spans="1:4" s="32" customFormat="1" ht="11.25">
      <c r="A2" s="57" t="s">
        <v>0</v>
      </c>
      <c r="B2" s="57"/>
      <c r="C2" s="91"/>
      <c r="D2" s="93"/>
    </row>
    <row r="3" spans="1:4" s="32" customFormat="1" ht="11.25">
      <c r="A3" s="57"/>
      <c r="B3" s="57"/>
      <c r="C3" s="91"/>
      <c r="D3" s="93"/>
    </row>
    <row r="4" spans="3:4" s="32" customFormat="1" ht="11.25">
      <c r="C4" s="91"/>
      <c r="D4" s="93"/>
    </row>
    <row r="5" spans="1:4" s="32" customFormat="1" ht="11.25" customHeight="1">
      <c r="A5" s="409" t="s">
        <v>216</v>
      </c>
      <c r="B5" s="410"/>
      <c r="C5" s="91"/>
      <c r="D5" s="94" t="s">
        <v>106</v>
      </c>
    </row>
    <row r="6" spans="1:4" ht="11.25">
      <c r="A6" s="95"/>
      <c r="B6" s="95"/>
      <c r="C6" s="96"/>
      <c r="D6" s="97"/>
    </row>
    <row r="7" spans="1:4" ht="15" customHeight="1">
      <c r="A7" s="14" t="s">
        <v>45</v>
      </c>
      <c r="B7" s="15" t="s">
        <v>46</v>
      </c>
      <c r="C7" s="46" t="s">
        <v>64</v>
      </c>
      <c r="D7" s="40" t="s">
        <v>107</v>
      </c>
    </row>
    <row r="8" spans="1:4" ht="11.25">
      <c r="A8" s="359">
        <v>1231</v>
      </c>
      <c r="B8" s="360" t="s">
        <v>443</v>
      </c>
      <c r="C8" s="100">
        <v>19022903.74</v>
      </c>
      <c r="D8" s="101"/>
    </row>
    <row r="9" spans="1:4" s="243" customFormat="1" ht="11.25">
      <c r="A9" s="359">
        <v>123105811</v>
      </c>
      <c r="B9" s="360" t="s">
        <v>443</v>
      </c>
      <c r="C9" s="100">
        <v>19022903.74</v>
      </c>
      <c r="D9" s="101"/>
    </row>
    <row r="10" spans="1:4" s="243" customFormat="1" ht="11.25">
      <c r="A10" s="359">
        <v>1233</v>
      </c>
      <c r="B10" s="360" t="s">
        <v>1036</v>
      </c>
      <c r="C10" s="100">
        <v>83236717.21</v>
      </c>
      <c r="D10" s="101"/>
    </row>
    <row r="11" spans="1:4" s="243" customFormat="1" ht="11.25">
      <c r="A11" s="359">
        <v>123305831</v>
      </c>
      <c r="B11" s="360" t="s">
        <v>444</v>
      </c>
      <c r="C11" s="100">
        <v>83236717.21</v>
      </c>
      <c r="D11" s="101"/>
    </row>
    <row r="12" spans="1:4" s="243" customFormat="1" ht="11.25">
      <c r="A12" s="359">
        <v>1235</v>
      </c>
      <c r="B12" s="360" t="s">
        <v>861</v>
      </c>
      <c r="C12" s="100">
        <v>-57583861.97</v>
      </c>
      <c r="D12" s="101"/>
    </row>
    <row r="13" spans="1:4" s="243" customFormat="1" ht="11.25">
      <c r="A13" s="359">
        <v>123516111</v>
      </c>
      <c r="B13" s="360" t="s">
        <v>446</v>
      </c>
      <c r="C13" s="100">
        <v>-10631713.79</v>
      </c>
      <c r="D13" s="101"/>
    </row>
    <row r="14" spans="1:4" s="243" customFormat="1" ht="11.25">
      <c r="A14" s="359">
        <v>123526121</v>
      </c>
      <c r="B14" s="360" t="s">
        <v>447</v>
      </c>
      <c r="C14" s="100">
        <v>3104317.4</v>
      </c>
      <c r="D14" s="101"/>
    </row>
    <row r="15" spans="1:4" s="243" customFormat="1" ht="11.25">
      <c r="A15" s="359">
        <v>123536131</v>
      </c>
      <c r="B15" s="360" t="s">
        <v>448</v>
      </c>
      <c r="C15" s="100">
        <v>-1054635.71</v>
      </c>
      <c r="D15" s="101"/>
    </row>
    <row r="16" spans="1:4" s="243" customFormat="1" ht="11.25">
      <c r="A16" s="359">
        <v>123546141</v>
      </c>
      <c r="B16" s="360" t="s">
        <v>449</v>
      </c>
      <c r="C16" s="100">
        <v>-60441706.13</v>
      </c>
      <c r="D16" s="101"/>
    </row>
    <row r="17" spans="1:4" s="243" customFormat="1" ht="11.25">
      <c r="A17" s="359">
        <v>123556151</v>
      </c>
      <c r="B17" s="360" t="s">
        <v>450</v>
      </c>
      <c r="C17" s="100">
        <v>12114350.31</v>
      </c>
      <c r="D17" s="101"/>
    </row>
    <row r="18" spans="1:4" ht="11.25">
      <c r="A18" s="359">
        <v>123566161</v>
      </c>
      <c r="B18" s="360" t="s">
        <v>980</v>
      </c>
      <c r="C18" s="361">
        <v>1393447.38</v>
      </c>
      <c r="D18" s="101"/>
    </row>
    <row r="19" spans="1:4" ht="11.25">
      <c r="A19" s="359">
        <v>123596191</v>
      </c>
      <c r="B19" s="360" t="s">
        <v>451</v>
      </c>
      <c r="C19" s="361">
        <v>-2067921.43</v>
      </c>
      <c r="D19" s="101"/>
    </row>
    <row r="20" spans="1:4" ht="11.25">
      <c r="A20" s="359">
        <v>1236</v>
      </c>
      <c r="B20" s="360" t="s">
        <v>862</v>
      </c>
      <c r="C20" s="361">
        <v>-35045818.95</v>
      </c>
      <c r="D20" s="101"/>
    </row>
    <row r="21" spans="1:4" ht="11.25">
      <c r="A21" s="359">
        <v>123626221</v>
      </c>
      <c r="B21" s="360" t="s">
        <v>447</v>
      </c>
      <c r="C21" s="361">
        <v>-72432122.07</v>
      </c>
      <c r="D21" s="101"/>
    </row>
    <row r="22" spans="1:4" ht="11.25">
      <c r="A22" s="359">
        <v>123646241</v>
      </c>
      <c r="B22" s="360" t="s">
        <v>452</v>
      </c>
      <c r="C22" s="100">
        <v>45160428.54</v>
      </c>
      <c r="D22" s="101"/>
    </row>
    <row r="23" spans="1:4" ht="11.25">
      <c r="A23" s="359">
        <v>123676271</v>
      </c>
      <c r="B23" s="360" t="s">
        <v>453</v>
      </c>
      <c r="C23" s="361">
        <v>-3959741.66</v>
      </c>
      <c r="D23" s="101"/>
    </row>
    <row r="24" spans="1:4" s="243" customFormat="1" ht="11.25">
      <c r="A24" s="359">
        <v>123696291</v>
      </c>
      <c r="B24" s="360" t="s">
        <v>451</v>
      </c>
      <c r="C24" s="361">
        <v>-3814383.76</v>
      </c>
      <c r="D24" s="101"/>
    </row>
    <row r="25" spans="1:4" ht="11.25">
      <c r="A25" s="98"/>
      <c r="B25" s="99"/>
      <c r="C25" s="100"/>
      <c r="D25" s="101"/>
    </row>
    <row r="26" spans="1:4" ht="11.25">
      <c r="A26" s="102"/>
      <c r="B26" s="102" t="s">
        <v>376</v>
      </c>
      <c r="C26" s="103">
        <f>+C8+C10+C12+C20</f>
        <v>9629940.029999986</v>
      </c>
      <c r="D26" s="175">
        <v>0</v>
      </c>
    </row>
    <row r="29" spans="1:4" ht="11.25">
      <c r="A29" s="409" t="s">
        <v>217</v>
      </c>
      <c r="B29" s="410"/>
      <c r="C29" s="91"/>
      <c r="D29" s="94" t="s">
        <v>106</v>
      </c>
    </row>
    <row r="30" spans="1:4" ht="11.25">
      <c r="A30" s="95"/>
      <c r="B30" s="95"/>
      <c r="C30" s="96"/>
      <c r="D30" s="97"/>
    </row>
    <row r="31" spans="1:4" ht="11.25">
      <c r="A31" s="14" t="s">
        <v>45</v>
      </c>
      <c r="B31" s="15" t="s">
        <v>46</v>
      </c>
      <c r="C31" s="46" t="s">
        <v>64</v>
      </c>
      <c r="D31" s="40" t="s">
        <v>107</v>
      </c>
    </row>
    <row r="32" spans="1:4" ht="11.25">
      <c r="A32" s="359">
        <v>1241</v>
      </c>
      <c r="B32" s="360" t="s">
        <v>863</v>
      </c>
      <c r="C32" s="100">
        <v>2323934.91</v>
      </c>
      <c r="D32" s="101"/>
    </row>
    <row r="33" spans="1:4" ht="11.25">
      <c r="A33" s="359">
        <v>124115111</v>
      </c>
      <c r="B33" s="360" t="s">
        <v>864</v>
      </c>
      <c r="C33" s="361">
        <v>402788.36</v>
      </c>
      <c r="D33" s="101"/>
    </row>
    <row r="34" spans="1:4" ht="11.25">
      <c r="A34" s="359">
        <v>124125121</v>
      </c>
      <c r="B34" s="360" t="s">
        <v>455</v>
      </c>
      <c r="C34" s="361">
        <v>115536</v>
      </c>
      <c r="D34" s="101"/>
    </row>
    <row r="35" spans="1:4" s="243" customFormat="1" ht="11.25">
      <c r="A35" s="359">
        <v>124135151</v>
      </c>
      <c r="B35" s="360" t="s">
        <v>456</v>
      </c>
      <c r="C35" s="361">
        <v>1683539.34</v>
      </c>
      <c r="D35" s="101"/>
    </row>
    <row r="36" spans="1:4" s="243" customFormat="1" ht="11.25">
      <c r="A36" s="359">
        <v>124135152</v>
      </c>
      <c r="B36" s="360" t="s">
        <v>457</v>
      </c>
      <c r="C36" s="361">
        <v>8995.52</v>
      </c>
      <c r="D36" s="101"/>
    </row>
    <row r="37" spans="1:4" s="243" customFormat="1" ht="11.25">
      <c r="A37" s="359">
        <v>124195191</v>
      </c>
      <c r="B37" s="360" t="s">
        <v>458</v>
      </c>
      <c r="C37" s="361">
        <v>113075.69</v>
      </c>
      <c r="D37" s="101"/>
    </row>
    <row r="38" spans="1:4" s="243" customFormat="1" ht="11.25">
      <c r="A38" s="359">
        <v>1242</v>
      </c>
      <c r="B38" s="360" t="s">
        <v>865</v>
      </c>
      <c r="C38" s="361">
        <v>319305.22</v>
      </c>
      <c r="D38" s="101"/>
    </row>
    <row r="39" spans="1:4" ht="11.25">
      <c r="A39" s="359">
        <v>124215211</v>
      </c>
      <c r="B39" s="360" t="s">
        <v>459</v>
      </c>
      <c r="C39" s="100">
        <v>78581</v>
      </c>
      <c r="D39" s="101"/>
    </row>
    <row r="40" spans="1:4" ht="11.25">
      <c r="A40" s="359">
        <v>124225221</v>
      </c>
      <c r="B40" s="360" t="s">
        <v>460</v>
      </c>
      <c r="C40" s="361">
        <v>194257.18</v>
      </c>
      <c r="D40" s="101"/>
    </row>
    <row r="41" spans="1:4" s="243" customFormat="1" ht="11.25">
      <c r="A41" s="359">
        <v>124235231</v>
      </c>
      <c r="B41" s="360" t="s">
        <v>1037</v>
      </c>
      <c r="C41" s="361">
        <v>37057.12</v>
      </c>
      <c r="D41" s="101"/>
    </row>
    <row r="42" spans="1:4" s="243" customFormat="1" ht="11.25">
      <c r="A42" s="359">
        <v>124295291</v>
      </c>
      <c r="B42" s="360" t="s">
        <v>462</v>
      </c>
      <c r="C42" s="361">
        <v>9409.92</v>
      </c>
      <c r="D42" s="101"/>
    </row>
    <row r="43" spans="1:4" ht="11.25">
      <c r="A43" s="359">
        <v>1244</v>
      </c>
      <c r="B43" s="360" t="s">
        <v>940</v>
      </c>
      <c r="C43" s="100">
        <v>5470290</v>
      </c>
      <c r="D43" s="101"/>
    </row>
    <row r="44" spans="1:4" ht="11.25">
      <c r="A44" s="359">
        <v>124415411</v>
      </c>
      <c r="B44" s="360" t="s">
        <v>465</v>
      </c>
      <c r="C44" s="361">
        <v>4796190</v>
      </c>
      <c r="D44" s="101"/>
    </row>
    <row r="45" spans="1:4" s="243" customFormat="1" ht="11.25">
      <c r="A45" s="359">
        <v>124495491</v>
      </c>
      <c r="B45" s="360" t="s">
        <v>467</v>
      </c>
      <c r="C45" s="361">
        <v>674100</v>
      </c>
      <c r="D45" s="101"/>
    </row>
    <row r="46" spans="1:4" s="243" customFormat="1" ht="11.25">
      <c r="A46" s="359">
        <v>1246</v>
      </c>
      <c r="B46" s="360" t="s">
        <v>866</v>
      </c>
      <c r="C46" s="361">
        <v>1689769.91</v>
      </c>
      <c r="D46" s="101"/>
    </row>
    <row r="47" spans="1:4" s="243" customFormat="1" ht="11.25">
      <c r="A47" s="359">
        <v>124625621</v>
      </c>
      <c r="B47" s="360" t="s">
        <v>470</v>
      </c>
      <c r="C47" s="361">
        <v>18560</v>
      </c>
      <c r="D47" s="101"/>
    </row>
    <row r="48" spans="1:4" s="243" customFormat="1" ht="11.25">
      <c r="A48" s="359">
        <v>124645641</v>
      </c>
      <c r="B48" s="360" t="s">
        <v>472</v>
      </c>
      <c r="C48" s="361">
        <v>35000.02</v>
      </c>
      <c r="D48" s="101"/>
    </row>
    <row r="49" spans="1:4" s="243" customFormat="1" ht="11.25">
      <c r="A49" s="359">
        <v>124655651</v>
      </c>
      <c r="B49" s="360" t="s">
        <v>473</v>
      </c>
      <c r="C49" s="361">
        <v>1133062.9</v>
      </c>
      <c r="D49" s="101"/>
    </row>
    <row r="50" spans="1:4" s="243" customFormat="1" ht="11.25">
      <c r="A50" s="359">
        <v>124665661</v>
      </c>
      <c r="B50" s="360" t="s">
        <v>474</v>
      </c>
      <c r="C50" s="361">
        <v>77117.79</v>
      </c>
      <c r="D50" s="101"/>
    </row>
    <row r="51" spans="1:4" s="243" customFormat="1" ht="11.25">
      <c r="A51" s="359">
        <v>124665663</v>
      </c>
      <c r="B51" s="360" t="s">
        <v>476</v>
      </c>
      <c r="C51" s="361">
        <v>53010</v>
      </c>
      <c r="D51" s="101"/>
    </row>
    <row r="52" spans="1:4" s="243" customFormat="1" ht="11.25">
      <c r="A52" s="359">
        <v>124675671</v>
      </c>
      <c r="B52" s="360" t="s">
        <v>477</v>
      </c>
      <c r="C52" s="361">
        <v>120504.49</v>
      </c>
      <c r="D52" s="101"/>
    </row>
    <row r="53" spans="1:4" s="243" customFormat="1" ht="11.25">
      <c r="A53" s="359">
        <v>124695691</v>
      </c>
      <c r="B53" s="360" t="s">
        <v>478</v>
      </c>
      <c r="C53" s="361">
        <v>252514.71</v>
      </c>
      <c r="D53" s="101"/>
    </row>
    <row r="54" spans="1:4" s="243" customFormat="1" ht="11.25">
      <c r="A54" s="359">
        <v>1251</v>
      </c>
      <c r="B54" s="360" t="s">
        <v>486</v>
      </c>
      <c r="C54" s="361">
        <v>1550337.78</v>
      </c>
      <c r="D54" s="101"/>
    </row>
    <row r="55" spans="1:4" s="243" customFormat="1" ht="11.25">
      <c r="A55" s="359">
        <v>125105911</v>
      </c>
      <c r="B55" s="360" t="s">
        <v>486</v>
      </c>
      <c r="C55" s="361">
        <v>1550337.78</v>
      </c>
      <c r="D55" s="101"/>
    </row>
    <row r="56" spans="1:4" ht="11.25">
      <c r="A56" s="98"/>
      <c r="B56" s="98"/>
      <c r="C56" s="100"/>
      <c r="D56" s="101"/>
    </row>
    <row r="57" spans="1:4" ht="11.25">
      <c r="A57" s="102"/>
      <c r="B57" s="102" t="s">
        <v>379</v>
      </c>
      <c r="C57" s="103">
        <f>+C32+C38+C43+C46+C54</f>
        <v>11353637.819999998</v>
      </c>
      <c r="D57" s="175">
        <v>0</v>
      </c>
    </row>
  </sheetData>
  <sheetProtection/>
  <mergeCells count="2">
    <mergeCell ref="A5:B5"/>
    <mergeCell ref="A29:B29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1"/>
    <dataValidation allowBlank="1" showInputMessage="1" showErrorMessage="1" prompt="Importe (saldo final) de las adquisiciones de bienes muebles e inmuebles efectuadas en el periodo al que corresponde la cuenta pública presentada." sqref="C31"/>
    <dataValidation allowBlank="1" showInputMessage="1" showErrorMessage="1" prompt="Corresponde al nombre o descripción de la cuenta de acuerdo al Plan de Cuentas emitido por el CONAC." sqref="B7 B31"/>
    <dataValidation allowBlank="1" showInputMessage="1" showErrorMessage="1" prompt="Corresponde al número de la cuenta de acuerdo al Plan de Cuentas emitido por el CONAC (DOF 23/12/2015)." sqref="A7 A31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11.421875" defaultRowHeight="15"/>
  <cols>
    <col min="1" max="1" width="11.7109375" style="134" customWidth="1"/>
    <col min="2" max="2" width="68.00390625" style="134" customWidth="1"/>
    <col min="3" max="3" width="17.7109375" style="104" customWidth="1"/>
    <col min="4" max="4" width="17.7109375" style="237" customWidth="1"/>
    <col min="5" max="16384" width="11.421875" style="237" customWidth="1"/>
  </cols>
  <sheetData>
    <row r="1" spans="1:3" s="32" customFormat="1" ht="11.25">
      <c r="A1" s="57" t="s">
        <v>43</v>
      </c>
      <c r="B1" s="57"/>
      <c r="C1" s="91"/>
    </row>
    <row r="2" spans="1:3" s="32" customFormat="1" ht="11.25">
      <c r="A2" s="57" t="s">
        <v>0</v>
      </c>
      <c r="B2" s="57"/>
      <c r="C2" s="91"/>
    </row>
    <row r="3" spans="1:3" s="32" customFormat="1" ht="11.25">
      <c r="A3" s="57"/>
      <c r="B3" s="57"/>
      <c r="C3" s="91"/>
    </row>
    <row r="4" spans="1:3" s="32" customFormat="1" ht="11.25">
      <c r="A4" s="57"/>
      <c r="B4" s="57"/>
      <c r="C4" s="91"/>
    </row>
    <row r="5" s="32" customFormat="1" ht="11.25">
      <c r="C5" s="91"/>
    </row>
    <row r="6" spans="1:4" s="32" customFormat="1" ht="11.25" customHeight="1">
      <c r="A6" s="409" t="s">
        <v>210</v>
      </c>
      <c r="B6" s="410"/>
      <c r="C6" s="91"/>
      <c r="D6" s="245" t="s">
        <v>188</v>
      </c>
    </row>
    <row r="7" spans="1:3" ht="11.25">
      <c r="A7" s="95"/>
      <c r="B7" s="95"/>
      <c r="C7" s="96"/>
    </row>
    <row r="8" spans="1:4" ht="15" customHeight="1">
      <c r="A8" s="14" t="s">
        <v>45</v>
      </c>
      <c r="B8" s="188" t="s">
        <v>46</v>
      </c>
      <c r="C8" s="46" t="s">
        <v>62</v>
      </c>
      <c r="D8" s="46" t="s">
        <v>63</v>
      </c>
    </row>
    <row r="9" spans="1:4" ht="11.25">
      <c r="A9" s="270">
        <v>5500</v>
      </c>
      <c r="B9" s="271" t="s">
        <v>225</v>
      </c>
      <c r="C9" s="272"/>
      <c r="D9" s="273">
        <f>SUM(D10:D43)</f>
        <v>18270343.61</v>
      </c>
    </row>
    <row r="10" spans="1:4" s="243" customFormat="1" ht="11.25">
      <c r="A10" s="274">
        <v>5510</v>
      </c>
      <c r="B10" s="275" t="s">
        <v>152</v>
      </c>
      <c r="C10" s="272"/>
      <c r="D10" s="362">
        <v>17940884.83</v>
      </c>
    </row>
    <row r="11" spans="1:4" s="243" customFormat="1" ht="11.25">
      <c r="A11" s="274">
        <v>5511</v>
      </c>
      <c r="B11" s="275" t="s">
        <v>226</v>
      </c>
      <c r="C11" s="272"/>
      <c r="D11" s="273"/>
    </row>
    <row r="12" spans="1:4" s="243" customFormat="1" ht="11.25">
      <c r="A12" s="274">
        <v>5512</v>
      </c>
      <c r="B12" s="275" t="s">
        <v>227</v>
      </c>
      <c r="C12" s="272"/>
      <c r="D12" s="273"/>
    </row>
    <row r="13" spans="1:4" s="243" customFormat="1" ht="11.25">
      <c r="A13" s="274">
        <v>5513</v>
      </c>
      <c r="B13" s="275" t="s">
        <v>228</v>
      </c>
      <c r="C13" s="272"/>
      <c r="D13" s="273"/>
    </row>
    <row r="14" spans="1:4" s="243" customFormat="1" ht="11.25">
      <c r="A14" s="274">
        <v>5514</v>
      </c>
      <c r="B14" s="275" t="s">
        <v>229</v>
      </c>
      <c r="C14" s="272"/>
      <c r="D14" s="273"/>
    </row>
    <row r="15" spans="1:4" s="243" customFormat="1" ht="11.25">
      <c r="A15" s="274">
        <v>5515</v>
      </c>
      <c r="B15" s="275" t="s">
        <v>230</v>
      </c>
      <c r="C15" s="272"/>
      <c r="D15" s="273"/>
    </row>
    <row r="16" spans="1:4" s="243" customFormat="1" ht="11.25">
      <c r="A16" s="274">
        <v>5516</v>
      </c>
      <c r="B16" s="275" t="s">
        <v>231</v>
      </c>
      <c r="C16" s="272"/>
      <c r="D16" s="273"/>
    </row>
    <row r="17" spans="1:4" s="243" customFormat="1" ht="11.25">
      <c r="A17" s="274">
        <v>5517</v>
      </c>
      <c r="B17" s="275" t="s">
        <v>232</v>
      </c>
      <c r="C17" s="272"/>
      <c r="D17" s="273"/>
    </row>
    <row r="18" spans="1:4" s="243" customFormat="1" ht="11.25">
      <c r="A18" s="274">
        <v>5518</v>
      </c>
      <c r="B18" s="275" t="s">
        <v>233</v>
      </c>
      <c r="C18" s="272"/>
      <c r="D18" s="273"/>
    </row>
    <row r="19" spans="1:4" s="243" customFormat="1" ht="11.25">
      <c r="A19" s="274">
        <v>5520</v>
      </c>
      <c r="B19" s="275" t="s">
        <v>153</v>
      </c>
      <c r="C19" s="272"/>
      <c r="D19" s="273"/>
    </row>
    <row r="20" spans="1:4" s="243" customFormat="1" ht="11.25">
      <c r="A20" s="274">
        <v>5521</v>
      </c>
      <c r="B20" s="275" t="s">
        <v>234</v>
      </c>
      <c r="C20" s="272"/>
      <c r="D20" s="273"/>
    </row>
    <row r="21" spans="1:4" s="243" customFormat="1" ht="11.25">
      <c r="A21" s="274">
        <v>5522</v>
      </c>
      <c r="B21" s="275" t="s">
        <v>235</v>
      </c>
      <c r="C21" s="272"/>
      <c r="D21" s="273"/>
    </row>
    <row r="22" spans="1:4" s="243" customFormat="1" ht="11.25">
      <c r="A22" s="274">
        <v>5530</v>
      </c>
      <c r="B22" s="275" t="s">
        <v>154</v>
      </c>
      <c r="C22" s="272"/>
      <c r="D22" s="273"/>
    </row>
    <row r="23" spans="1:4" s="243" customFormat="1" ht="11.25">
      <c r="A23" s="274">
        <v>5531</v>
      </c>
      <c r="B23" s="275" t="s">
        <v>236</v>
      </c>
      <c r="C23" s="272"/>
      <c r="D23" s="273"/>
    </row>
    <row r="24" spans="1:4" s="243" customFormat="1" ht="11.25">
      <c r="A24" s="274">
        <v>5532</v>
      </c>
      <c r="B24" s="275" t="s">
        <v>237</v>
      </c>
      <c r="C24" s="272"/>
      <c r="D24" s="273"/>
    </row>
    <row r="25" spans="1:4" s="243" customFormat="1" ht="11.25">
      <c r="A25" s="274">
        <v>5533</v>
      </c>
      <c r="B25" s="275" t="s">
        <v>238</v>
      </c>
      <c r="C25" s="272"/>
      <c r="D25" s="273"/>
    </row>
    <row r="26" spans="1:4" s="243" customFormat="1" ht="11.25">
      <c r="A26" s="274">
        <v>5534</v>
      </c>
      <c r="B26" s="275" t="s">
        <v>239</v>
      </c>
      <c r="C26" s="272"/>
      <c r="D26" s="273"/>
    </row>
    <row r="27" spans="1:4" s="243" customFormat="1" ht="11.25">
      <c r="A27" s="274">
        <v>5535</v>
      </c>
      <c r="B27" s="275" t="s">
        <v>240</v>
      </c>
      <c r="C27" s="272"/>
      <c r="D27" s="273"/>
    </row>
    <row r="28" spans="1:4" s="243" customFormat="1" ht="11.25">
      <c r="A28" s="274">
        <v>5540</v>
      </c>
      <c r="B28" s="275" t="s">
        <v>155</v>
      </c>
      <c r="C28" s="272"/>
      <c r="D28" s="273"/>
    </row>
    <row r="29" spans="1:4" s="243" customFormat="1" ht="11.25">
      <c r="A29" s="274">
        <v>5541</v>
      </c>
      <c r="B29" s="275" t="s">
        <v>155</v>
      </c>
      <c r="C29" s="272"/>
      <c r="D29" s="273"/>
    </row>
    <row r="30" spans="1:4" s="243" customFormat="1" ht="11.25">
      <c r="A30" s="274">
        <v>5550</v>
      </c>
      <c r="B30" s="276" t="s">
        <v>156</v>
      </c>
      <c r="C30" s="272"/>
      <c r="D30" s="273"/>
    </row>
    <row r="31" spans="1:4" s="243" customFormat="1" ht="11.25">
      <c r="A31" s="274">
        <v>5551</v>
      </c>
      <c r="B31" s="276" t="s">
        <v>156</v>
      </c>
      <c r="C31" s="272"/>
      <c r="D31" s="273"/>
    </row>
    <row r="32" spans="1:4" s="243" customFormat="1" ht="11.25">
      <c r="A32" s="274">
        <v>5590</v>
      </c>
      <c r="B32" s="276" t="s">
        <v>178</v>
      </c>
      <c r="C32" s="272"/>
      <c r="D32" s="273"/>
    </row>
    <row r="33" spans="1:4" s="243" customFormat="1" ht="11.25">
      <c r="A33" s="274">
        <v>5591</v>
      </c>
      <c r="B33" s="276" t="s">
        <v>241</v>
      </c>
      <c r="C33" s="272"/>
      <c r="D33" s="273"/>
    </row>
    <row r="34" spans="1:4" s="243" customFormat="1" ht="11.25">
      <c r="A34" s="274">
        <v>5592</v>
      </c>
      <c r="B34" s="276" t="s">
        <v>242</v>
      </c>
      <c r="C34" s="272"/>
      <c r="D34" s="273"/>
    </row>
    <row r="35" spans="1:4" s="243" customFormat="1" ht="11.25">
      <c r="A35" s="274">
        <v>5593</v>
      </c>
      <c r="B35" s="276" t="s">
        <v>243</v>
      </c>
      <c r="C35" s="272"/>
      <c r="D35" s="273"/>
    </row>
    <row r="36" spans="1:4" s="243" customFormat="1" ht="11.25">
      <c r="A36" s="274">
        <v>5594</v>
      </c>
      <c r="B36" s="276" t="s">
        <v>244</v>
      </c>
      <c r="C36" s="272"/>
      <c r="D36" s="273"/>
    </row>
    <row r="37" spans="1:4" s="243" customFormat="1" ht="11.25">
      <c r="A37" s="274">
        <v>5595</v>
      </c>
      <c r="B37" s="276" t="s">
        <v>245</v>
      </c>
      <c r="C37" s="272"/>
      <c r="D37" s="273"/>
    </row>
    <row r="38" spans="1:4" s="243" customFormat="1" ht="11.25">
      <c r="A38" s="274">
        <v>5596</v>
      </c>
      <c r="B38" s="276" t="s">
        <v>246</v>
      </c>
      <c r="C38" s="272"/>
      <c r="D38" s="273"/>
    </row>
    <row r="39" spans="1:4" s="243" customFormat="1" ht="11.25">
      <c r="A39" s="274">
        <v>5597</v>
      </c>
      <c r="B39" s="276" t="s">
        <v>247</v>
      </c>
      <c r="C39" s="272"/>
      <c r="D39" s="273"/>
    </row>
    <row r="40" spans="1:4" s="243" customFormat="1" ht="11.25">
      <c r="A40" s="274">
        <v>5599</v>
      </c>
      <c r="B40" s="276" t="s">
        <v>248</v>
      </c>
      <c r="C40" s="272"/>
      <c r="D40" s="273"/>
    </row>
    <row r="41" spans="1:4" s="243" customFormat="1" ht="11.25">
      <c r="A41" s="270">
        <v>5600</v>
      </c>
      <c r="B41" s="277" t="s">
        <v>249</v>
      </c>
      <c r="C41" s="272"/>
      <c r="D41" s="362">
        <v>329458.78</v>
      </c>
    </row>
    <row r="42" spans="1:4" s="243" customFormat="1" ht="11.25">
      <c r="A42" s="274">
        <v>5610</v>
      </c>
      <c r="B42" s="276" t="s">
        <v>250</v>
      </c>
      <c r="C42" s="272"/>
      <c r="D42" s="273"/>
    </row>
    <row r="43" spans="1:4" s="243" customFormat="1" ht="11.25">
      <c r="A43" s="278">
        <v>5611</v>
      </c>
      <c r="B43" s="279" t="s">
        <v>251</v>
      </c>
      <c r="C43" s="280"/>
      <c r="D43" s="281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90" zoomScaleSheetLayoutView="90" zoomScalePageLayoutView="0" workbookViewId="0" topLeftCell="A1">
      <selection activeCell="C8" sqref="C8"/>
    </sheetView>
  </sheetViews>
  <sheetFormatPr defaultColWidth="11.421875" defaultRowHeight="15"/>
  <cols>
    <col min="1" max="1" width="20.7109375" style="180" customWidth="1"/>
    <col min="2" max="2" width="50.7109375" style="180" customWidth="1"/>
    <col min="3" max="3" width="17.7109375" style="180" customWidth="1"/>
    <col min="4" max="16384" width="11.421875" style="180" customWidth="1"/>
  </cols>
  <sheetData>
    <row r="1" ht="11.25">
      <c r="A1" s="57" t="s">
        <v>43</v>
      </c>
    </row>
    <row r="2" ht="11.25">
      <c r="A2" s="57"/>
    </row>
    <row r="3" s="225" customFormat="1" ht="11.25">
      <c r="A3" s="57"/>
    </row>
    <row r="4" ht="11.25">
      <c r="A4" s="57"/>
    </row>
    <row r="5" spans="1:3" ht="11.25" customHeight="1">
      <c r="A5" s="229" t="s">
        <v>170</v>
      </c>
      <c r="B5" s="230"/>
      <c r="C5" s="226" t="s">
        <v>186</v>
      </c>
    </row>
    <row r="6" spans="1:3" ht="11.25">
      <c r="A6" s="234"/>
      <c r="B6" s="234"/>
      <c r="C6" s="235"/>
    </row>
    <row r="7" spans="1:3" ht="15" customHeight="1">
      <c r="A7" s="14" t="s">
        <v>45</v>
      </c>
      <c r="B7" s="231" t="s">
        <v>46</v>
      </c>
      <c r="C7" s="188" t="s">
        <v>49</v>
      </c>
    </row>
    <row r="8" spans="1:3" ht="11.25">
      <c r="A8" s="206">
        <v>900001</v>
      </c>
      <c r="B8" s="189" t="s">
        <v>158</v>
      </c>
      <c r="C8" s="394">
        <v>595436557.41</v>
      </c>
    </row>
    <row r="9" spans="1:3" ht="11.25">
      <c r="A9" s="206">
        <v>900002</v>
      </c>
      <c r="B9" s="190" t="s">
        <v>159</v>
      </c>
      <c r="C9" s="193">
        <f>SUM(C10:C14)</f>
        <v>0</v>
      </c>
    </row>
    <row r="10" spans="1:3" ht="11.25">
      <c r="A10" s="204">
        <v>4320</v>
      </c>
      <c r="B10" s="191" t="s">
        <v>160</v>
      </c>
      <c r="C10" s="194"/>
    </row>
    <row r="11" spans="1:3" ht="22.5">
      <c r="A11" s="204">
        <v>4330</v>
      </c>
      <c r="B11" s="191" t="s">
        <v>161</v>
      </c>
      <c r="C11" s="194"/>
    </row>
    <row r="12" spans="1:3" ht="11.25">
      <c r="A12" s="204">
        <v>4340</v>
      </c>
      <c r="B12" s="191" t="s">
        <v>162</v>
      </c>
      <c r="C12" s="194"/>
    </row>
    <row r="13" spans="1:3" ht="11.25">
      <c r="A13" s="204">
        <v>4399</v>
      </c>
      <c r="B13" s="191" t="s">
        <v>163</v>
      </c>
      <c r="C13" s="194"/>
    </row>
    <row r="14" spans="1:3" ht="11.25">
      <c r="A14" s="205">
        <v>4400</v>
      </c>
      <c r="B14" s="191" t="s">
        <v>164</v>
      </c>
      <c r="C14" s="194"/>
    </row>
    <row r="15" spans="1:3" ht="11.25">
      <c r="A15" s="206">
        <v>900003</v>
      </c>
      <c r="B15" s="190" t="s">
        <v>165</v>
      </c>
      <c r="C15" s="193">
        <f>SUM(C16:C19)</f>
        <v>-54977323.91</v>
      </c>
    </row>
    <row r="16" spans="1:3" ht="11.25">
      <c r="A16" s="209">
        <v>52</v>
      </c>
      <c r="B16" s="191" t="s">
        <v>166</v>
      </c>
      <c r="C16" s="194"/>
    </row>
    <row r="17" spans="1:3" ht="11.25">
      <c r="A17" s="209">
        <v>62</v>
      </c>
      <c r="B17" s="191" t="s">
        <v>167</v>
      </c>
      <c r="C17" s="194"/>
    </row>
    <row r="18" spans="1:3" ht="11.25">
      <c r="A18" s="212" t="s">
        <v>181</v>
      </c>
      <c r="B18" s="191" t="s">
        <v>168</v>
      </c>
      <c r="C18" s="395">
        <v>-54977323.91</v>
      </c>
    </row>
    <row r="19" spans="1:3" ht="11.25">
      <c r="A19" s="205">
        <v>4500</v>
      </c>
      <c r="B19" s="192" t="s">
        <v>176</v>
      </c>
      <c r="C19" s="194"/>
    </row>
    <row r="20" spans="1:3" ht="11.25">
      <c r="A20" s="207">
        <v>900004</v>
      </c>
      <c r="B20" s="195" t="s">
        <v>169</v>
      </c>
      <c r="C20" s="196">
        <f>+C8+C9-C15</f>
        <v>650413881.3199999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view="pageBreakPreview" zoomScale="90" zoomScaleSheetLayoutView="90" zoomScalePageLayoutView="0" workbookViewId="0" topLeftCell="A2">
      <selection activeCell="C10" sqref="C10"/>
    </sheetView>
  </sheetViews>
  <sheetFormatPr defaultColWidth="11.421875" defaultRowHeight="15"/>
  <cols>
    <col min="1" max="1" width="20.7109375" style="180" customWidth="1"/>
    <col min="2" max="2" width="50.7109375" style="180" customWidth="1"/>
    <col min="3" max="3" width="17.7109375" style="9" customWidth="1"/>
    <col min="4" max="16384" width="11.421875" style="180" customWidth="1"/>
  </cols>
  <sheetData>
    <row r="1" ht="11.25">
      <c r="A1" s="57" t="s">
        <v>43</v>
      </c>
    </row>
    <row r="2" ht="11.25">
      <c r="A2" s="57"/>
    </row>
    <row r="3" spans="1:3" s="225" customFormat="1" ht="11.25">
      <c r="A3" s="57"/>
      <c r="C3" s="9"/>
    </row>
    <row r="4" ht="11.25">
      <c r="A4" s="57"/>
    </row>
    <row r="5" spans="1:3" ht="11.25" customHeight="1">
      <c r="A5" s="229" t="s">
        <v>171</v>
      </c>
      <c r="B5" s="230"/>
      <c r="C5" s="233" t="s">
        <v>187</v>
      </c>
    </row>
    <row r="6" spans="1:3" ht="11.25" customHeight="1">
      <c r="A6" s="234"/>
      <c r="B6" s="235"/>
      <c r="C6" s="236"/>
    </row>
    <row r="7" spans="1:3" ht="15" customHeight="1">
      <c r="A7" s="14" t="s">
        <v>45</v>
      </c>
      <c r="B7" s="231" t="s">
        <v>46</v>
      </c>
      <c r="C7" s="188" t="s">
        <v>49</v>
      </c>
    </row>
    <row r="8" spans="1:3" ht="11.25">
      <c r="A8" s="210">
        <v>900001</v>
      </c>
      <c r="B8" s="198" t="s">
        <v>135</v>
      </c>
      <c r="C8" s="201">
        <v>88637635.81</v>
      </c>
    </row>
    <row r="9" spans="1:3" ht="11.25">
      <c r="A9" s="210">
        <v>900002</v>
      </c>
      <c r="B9" s="198" t="s">
        <v>136</v>
      </c>
      <c r="C9" s="201">
        <f>SUM(C10:C26)</f>
        <v>39003108.809999995</v>
      </c>
    </row>
    <row r="10" spans="1:3" ht="11.25">
      <c r="A10" s="204">
        <v>5100</v>
      </c>
      <c r="B10" s="199" t="s">
        <v>137</v>
      </c>
      <c r="C10" s="197">
        <v>1267415.5</v>
      </c>
    </row>
    <row r="11" spans="1:3" ht="11.25">
      <c r="A11" s="204">
        <v>5200</v>
      </c>
      <c r="B11" s="199" t="s">
        <v>138</v>
      </c>
      <c r="C11" s="197">
        <v>271051.9</v>
      </c>
    </row>
    <row r="12" spans="1:3" ht="11.25">
      <c r="A12" s="204">
        <v>5300</v>
      </c>
      <c r="B12" s="199" t="s">
        <v>139</v>
      </c>
      <c r="C12" s="197"/>
    </row>
    <row r="13" spans="1:3" ht="11.25">
      <c r="A13" s="204">
        <v>5400</v>
      </c>
      <c r="B13" s="199" t="s">
        <v>140</v>
      </c>
      <c r="C13" s="197">
        <v>2077290</v>
      </c>
    </row>
    <row r="14" spans="1:3" ht="11.25">
      <c r="A14" s="204">
        <v>5500</v>
      </c>
      <c r="B14" s="199" t="s">
        <v>141</v>
      </c>
      <c r="C14" s="197"/>
    </row>
    <row r="15" spans="1:3" ht="11.25">
      <c r="A15" s="204">
        <v>5600</v>
      </c>
      <c r="B15" s="199" t="s">
        <v>142</v>
      </c>
      <c r="C15" s="197">
        <v>829802.69</v>
      </c>
    </row>
    <row r="16" spans="1:3" ht="11.25">
      <c r="A16" s="204">
        <v>5700</v>
      </c>
      <c r="B16" s="199" t="s">
        <v>143</v>
      </c>
      <c r="C16" s="197"/>
    </row>
    <row r="17" spans="1:3" ht="11.25">
      <c r="A17" s="204" t="s">
        <v>185</v>
      </c>
      <c r="B17" s="199" t="s">
        <v>144</v>
      </c>
      <c r="C17" s="197"/>
    </row>
    <row r="18" spans="1:3" ht="11.25">
      <c r="A18" s="204">
        <v>5900</v>
      </c>
      <c r="B18" s="199" t="s">
        <v>145</v>
      </c>
      <c r="C18" s="197">
        <v>970337.78</v>
      </c>
    </row>
    <row r="19" spans="1:3" ht="11.25">
      <c r="A19" s="209">
        <v>6200</v>
      </c>
      <c r="B19" s="199" t="s">
        <v>146</v>
      </c>
      <c r="C19" s="197">
        <v>33587210.94</v>
      </c>
    </row>
    <row r="20" spans="1:3" ht="11.25">
      <c r="A20" s="209">
        <v>7200</v>
      </c>
      <c r="B20" s="199" t="s">
        <v>147</v>
      </c>
      <c r="C20" s="197"/>
    </row>
    <row r="21" spans="1:3" ht="11.25">
      <c r="A21" s="209">
        <v>7300</v>
      </c>
      <c r="B21" s="199" t="s">
        <v>148</v>
      </c>
      <c r="C21" s="197"/>
    </row>
    <row r="22" spans="1:3" ht="11.25">
      <c r="A22" s="209">
        <v>7500</v>
      </c>
      <c r="B22" s="199" t="s">
        <v>149</v>
      </c>
      <c r="C22" s="197"/>
    </row>
    <row r="23" spans="1:3" ht="11.25">
      <c r="A23" s="209">
        <v>7900</v>
      </c>
      <c r="B23" s="199" t="s">
        <v>150</v>
      </c>
      <c r="C23" s="197"/>
    </row>
    <row r="24" spans="1:3" ht="11.25">
      <c r="A24" s="209">
        <v>9100</v>
      </c>
      <c r="B24" s="199" t="s">
        <v>175</v>
      </c>
      <c r="C24" s="197"/>
    </row>
    <row r="25" spans="1:3" ht="11.25">
      <c r="A25" s="209">
        <v>9900</v>
      </c>
      <c r="B25" s="199" t="s">
        <v>151</v>
      </c>
      <c r="C25" s="197"/>
    </row>
    <row r="26" spans="1:3" ht="11.25">
      <c r="A26" s="209">
        <v>7400</v>
      </c>
      <c r="B26" s="200" t="s">
        <v>177</v>
      </c>
      <c r="C26" s="197"/>
    </row>
    <row r="27" spans="1:3" ht="11.25">
      <c r="A27" s="210">
        <v>900003</v>
      </c>
      <c r="B27" s="198" t="s">
        <v>180</v>
      </c>
      <c r="C27" s="201">
        <f>SUM(C28:C34)</f>
        <v>0</v>
      </c>
    </row>
    <row r="28" spans="1:3" ht="22.5">
      <c r="A28" s="204">
        <v>5510</v>
      </c>
      <c r="B28" s="199" t="s">
        <v>152</v>
      </c>
      <c r="C28" s="197"/>
    </row>
    <row r="29" spans="1:3" ht="11.25">
      <c r="A29" s="204">
        <v>5520</v>
      </c>
      <c r="B29" s="199" t="s">
        <v>153</v>
      </c>
      <c r="C29" s="197"/>
    </row>
    <row r="30" spans="1:3" ht="11.25">
      <c r="A30" s="204">
        <v>5530</v>
      </c>
      <c r="B30" s="199" t="s">
        <v>154</v>
      </c>
      <c r="C30" s="197"/>
    </row>
    <row r="31" spans="1:3" ht="22.5">
      <c r="A31" s="204">
        <v>5540</v>
      </c>
      <c r="B31" s="199" t="s">
        <v>155</v>
      </c>
      <c r="C31" s="197"/>
    </row>
    <row r="32" spans="1:3" ht="11.25">
      <c r="A32" s="204">
        <v>5550</v>
      </c>
      <c r="B32" s="199" t="s">
        <v>156</v>
      </c>
      <c r="C32" s="197"/>
    </row>
    <row r="33" spans="1:3" ht="11.25">
      <c r="A33" s="204">
        <v>5590</v>
      </c>
      <c r="B33" s="199" t="s">
        <v>178</v>
      </c>
      <c r="C33" s="197"/>
    </row>
    <row r="34" spans="1:3" ht="11.25">
      <c r="A34" s="204">
        <v>5600</v>
      </c>
      <c r="B34" s="200" t="s">
        <v>179</v>
      </c>
      <c r="C34" s="197"/>
    </row>
    <row r="35" spans="1:3" ht="11.25">
      <c r="A35" s="211">
        <v>900004</v>
      </c>
      <c r="B35" s="202" t="s">
        <v>157</v>
      </c>
      <c r="C35" s="203">
        <f>+C8-C9+C27</f>
        <v>49634527.00000001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50">
      <selection activeCell="D82" sqref="D82"/>
    </sheetView>
  </sheetViews>
  <sheetFormatPr defaultColWidth="11.421875" defaultRowHeight="15"/>
  <cols>
    <col min="1" max="1" width="13.00390625" style="243" customWidth="1"/>
    <col min="2" max="2" width="53.57421875" style="243" customWidth="1"/>
    <col min="3" max="3" width="18.7109375" style="243" bestFit="1" customWidth="1"/>
    <col min="4" max="4" width="17.00390625" style="243" bestFit="1" customWidth="1"/>
    <col min="5" max="5" width="9.140625" style="243" bestFit="1" customWidth="1"/>
    <col min="6" max="16384" width="11.421875" style="243" customWidth="1"/>
  </cols>
  <sheetData>
    <row r="1" ht="11.25">
      <c r="E1" s="7" t="s">
        <v>44</v>
      </c>
    </row>
    <row r="2" ht="15" customHeight="1">
      <c r="A2" s="285" t="s">
        <v>40</v>
      </c>
    </row>
    <row r="3" ht="11.25">
      <c r="A3" s="3"/>
    </row>
    <row r="4" s="106" customFormat="1" ht="12.75">
      <c r="A4" s="286" t="s">
        <v>108</v>
      </c>
    </row>
    <row r="5" spans="1:8" s="106" customFormat="1" ht="34.5" customHeight="1">
      <c r="A5" s="411" t="s">
        <v>109</v>
      </c>
      <c r="B5" s="411"/>
      <c r="C5" s="411"/>
      <c r="D5" s="411"/>
      <c r="E5" s="411"/>
      <c r="F5" s="411"/>
      <c r="H5" s="108"/>
    </row>
    <row r="6" spans="1:8" s="106" customFormat="1" ht="11.25">
      <c r="A6" s="107"/>
      <c r="B6" s="107"/>
      <c r="C6" s="107"/>
      <c r="D6" s="107"/>
      <c r="H6" s="108"/>
    </row>
    <row r="7" spans="1:4" s="106" customFormat="1" ht="12.75">
      <c r="A7" s="108" t="s">
        <v>256</v>
      </c>
      <c r="B7" s="108"/>
      <c r="C7" s="108"/>
      <c r="D7" s="108"/>
    </row>
    <row r="8" spans="1:4" s="106" customFormat="1" ht="11.25">
      <c r="A8" s="108"/>
      <c r="B8" s="108"/>
      <c r="C8" s="108"/>
      <c r="D8" s="108"/>
    </row>
    <row r="9" spans="1:4" s="106" customFormat="1" ht="12.75">
      <c r="A9" s="287" t="s">
        <v>110</v>
      </c>
      <c r="B9" s="108"/>
      <c r="C9" s="108"/>
      <c r="D9" s="108"/>
    </row>
    <row r="10" spans="1:4" s="106" customFormat="1" ht="12.75">
      <c r="A10" s="287"/>
      <c r="B10" s="108"/>
      <c r="C10" s="108"/>
      <c r="D10" s="108"/>
    </row>
    <row r="11" spans="1:4" s="106" customFormat="1" ht="12.75">
      <c r="A11" s="288">
        <v>7000</v>
      </c>
      <c r="B11" s="289" t="s">
        <v>257</v>
      </c>
      <c r="C11" s="108"/>
      <c r="D11" s="108"/>
    </row>
    <row r="12" spans="1:4" s="106" customFormat="1" ht="12.75">
      <c r="A12" s="288"/>
      <c r="B12" s="289"/>
      <c r="C12" s="108"/>
      <c r="D12" s="108"/>
    </row>
    <row r="13" spans="1:5" s="106" customFormat="1" ht="11.25">
      <c r="A13" s="111" t="s">
        <v>45</v>
      </c>
      <c r="B13" s="111" t="s">
        <v>46</v>
      </c>
      <c r="C13" s="111" t="s">
        <v>62</v>
      </c>
      <c r="D13" s="111" t="s">
        <v>63</v>
      </c>
      <c r="E13" s="111" t="s">
        <v>64</v>
      </c>
    </row>
    <row r="14" spans="1:5" s="106" customFormat="1" ht="11.25">
      <c r="A14" s="290">
        <v>7100</v>
      </c>
      <c r="B14" s="291" t="s">
        <v>258</v>
      </c>
      <c r="C14" s="292"/>
      <c r="D14" s="292"/>
      <c r="E14" s="293"/>
    </row>
    <row r="15" spans="1:5" s="106" customFormat="1" ht="11.25">
      <c r="A15" s="294">
        <v>7110</v>
      </c>
      <c r="B15" s="295" t="s">
        <v>259</v>
      </c>
      <c r="C15" s="292"/>
      <c r="D15" s="292"/>
      <c r="E15" s="293"/>
    </row>
    <row r="16" spans="1:5" s="106" customFormat="1" ht="11.25">
      <c r="A16" s="294">
        <v>7120</v>
      </c>
      <c r="B16" s="295" t="s">
        <v>260</v>
      </c>
      <c r="C16" s="292"/>
      <c r="D16" s="292"/>
      <c r="E16" s="293"/>
    </row>
    <row r="17" spans="1:5" s="106" customFormat="1" ht="11.25">
      <c r="A17" s="294">
        <v>7130</v>
      </c>
      <c r="B17" s="295" t="s">
        <v>261</v>
      </c>
      <c r="C17" s="292"/>
      <c r="D17" s="292"/>
      <c r="E17" s="293"/>
    </row>
    <row r="18" spans="1:5" s="106" customFormat="1" ht="22.5">
      <c r="A18" s="294">
        <v>7140</v>
      </c>
      <c r="B18" s="295" t="s">
        <v>262</v>
      </c>
      <c r="C18" s="292"/>
      <c r="D18" s="292"/>
      <c r="E18" s="293"/>
    </row>
    <row r="19" spans="1:5" s="106" customFormat="1" ht="22.5">
      <c r="A19" s="294">
        <v>7150</v>
      </c>
      <c r="B19" s="295" t="s">
        <v>263</v>
      </c>
      <c r="C19" s="292"/>
      <c r="D19" s="292"/>
      <c r="E19" s="293"/>
    </row>
    <row r="20" spans="1:5" s="106" customFormat="1" ht="11.25">
      <c r="A20" s="294">
        <v>7160</v>
      </c>
      <c r="B20" s="295" t="s">
        <v>264</v>
      </c>
      <c r="C20" s="292"/>
      <c r="D20" s="292"/>
      <c r="E20" s="293"/>
    </row>
    <row r="21" spans="1:5" s="106" customFormat="1" ht="11.25">
      <c r="A21" s="290">
        <v>7200</v>
      </c>
      <c r="B21" s="291" t="s">
        <v>265</v>
      </c>
      <c r="C21" s="292"/>
      <c r="D21" s="292"/>
      <c r="E21" s="293"/>
    </row>
    <row r="22" spans="1:5" s="106" customFormat="1" ht="22.5">
      <c r="A22" s="294">
        <v>7210</v>
      </c>
      <c r="B22" s="295" t="s">
        <v>266</v>
      </c>
      <c r="C22" s="292"/>
      <c r="D22" s="292"/>
      <c r="E22" s="293"/>
    </row>
    <row r="23" spans="1:5" s="106" customFormat="1" ht="22.5">
      <c r="A23" s="294">
        <v>7220</v>
      </c>
      <c r="B23" s="295" t="s">
        <v>267</v>
      </c>
      <c r="C23" s="292"/>
      <c r="D23" s="292"/>
      <c r="E23" s="293"/>
    </row>
    <row r="24" spans="1:5" s="106" customFormat="1" ht="12.75" customHeight="1">
      <c r="A24" s="294">
        <v>7230</v>
      </c>
      <c r="B24" s="296" t="s">
        <v>268</v>
      </c>
      <c r="C24" s="293"/>
      <c r="D24" s="293"/>
      <c r="E24" s="293"/>
    </row>
    <row r="25" spans="1:5" s="106" customFormat="1" ht="22.5">
      <c r="A25" s="294">
        <v>7240</v>
      </c>
      <c r="B25" s="296" t="s">
        <v>269</v>
      </c>
      <c r="C25" s="293"/>
      <c r="D25" s="293"/>
      <c r="E25" s="293"/>
    </row>
    <row r="26" spans="1:5" s="106" customFormat="1" ht="22.5">
      <c r="A26" s="294">
        <v>7250</v>
      </c>
      <c r="B26" s="296" t="s">
        <v>270</v>
      </c>
      <c r="C26" s="293"/>
      <c r="D26" s="293"/>
      <c r="E26" s="293"/>
    </row>
    <row r="27" spans="1:5" s="106" customFormat="1" ht="22.5">
      <c r="A27" s="294">
        <v>7260</v>
      </c>
      <c r="B27" s="296" t="s">
        <v>271</v>
      </c>
      <c r="C27" s="293"/>
      <c r="D27" s="293"/>
      <c r="E27" s="293"/>
    </row>
    <row r="28" spans="1:5" s="106" customFormat="1" ht="11.25">
      <c r="A28" s="290">
        <v>7300</v>
      </c>
      <c r="B28" s="297" t="s">
        <v>272</v>
      </c>
      <c r="C28" s="293"/>
      <c r="D28" s="293"/>
      <c r="E28" s="293"/>
    </row>
    <row r="29" spans="1:5" s="106" customFormat="1" ht="11.25">
      <c r="A29" s="294">
        <v>7310</v>
      </c>
      <c r="B29" s="296" t="s">
        <v>273</v>
      </c>
      <c r="C29" s="293"/>
      <c r="D29" s="293"/>
      <c r="E29" s="293"/>
    </row>
    <row r="30" spans="1:5" s="106" customFormat="1" ht="11.25">
      <c r="A30" s="294">
        <v>7320</v>
      </c>
      <c r="B30" s="296" t="s">
        <v>274</v>
      </c>
      <c r="C30" s="293"/>
      <c r="D30" s="293"/>
      <c r="E30" s="293"/>
    </row>
    <row r="31" spans="1:5" s="106" customFormat="1" ht="11.25">
      <c r="A31" s="294">
        <v>7330</v>
      </c>
      <c r="B31" s="296" t="s">
        <v>275</v>
      </c>
      <c r="C31" s="293"/>
      <c r="D31" s="293"/>
      <c r="E31" s="293"/>
    </row>
    <row r="32" spans="1:5" s="106" customFormat="1" ht="11.25">
      <c r="A32" s="294">
        <v>7340</v>
      </c>
      <c r="B32" s="296" t="s">
        <v>276</v>
      </c>
      <c r="C32" s="293"/>
      <c r="D32" s="293"/>
      <c r="E32" s="293"/>
    </row>
    <row r="33" spans="1:5" s="106" customFormat="1" ht="11.25">
      <c r="A33" s="294">
        <v>7350</v>
      </c>
      <c r="B33" s="296" t="s">
        <v>277</v>
      </c>
      <c r="C33" s="293"/>
      <c r="D33" s="293"/>
      <c r="E33" s="293"/>
    </row>
    <row r="34" spans="1:5" s="106" customFormat="1" ht="11.25">
      <c r="A34" s="294">
        <v>7360</v>
      </c>
      <c r="B34" s="296" t="s">
        <v>278</v>
      </c>
      <c r="C34" s="293"/>
      <c r="D34" s="293"/>
      <c r="E34" s="293"/>
    </row>
    <row r="35" spans="1:5" s="106" customFormat="1" ht="11.25">
      <c r="A35" s="290">
        <v>7400</v>
      </c>
      <c r="B35" s="297" t="s">
        <v>279</v>
      </c>
      <c r="C35" s="293"/>
      <c r="D35" s="293"/>
      <c r="E35" s="293"/>
    </row>
    <row r="36" spans="1:5" s="106" customFormat="1" ht="11.25">
      <c r="A36" s="294">
        <v>7410</v>
      </c>
      <c r="B36" s="296" t="s">
        <v>280</v>
      </c>
      <c r="C36" s="363">
        <v>2849245.68</v>
      </c>
      <c r="D36" s="363">
        <v>2849245.68</v>
      </c>
      <c r="E36" s="293"/>
    </row>
    <row r="37" spans="1:5" s="106" customFormat="1" ht="11.25">
      <c r="A37" s="294">
        <v>7420</v>
      </c>
      <c r="B37" s="296" t="s">
        <v>281</v>
      </c>
      <c r="C37" s="293"/>
      <c r="D37" s="293"/>
      <c r="E37" s="293"/>
    </row>
    <row r="38" spans="1:5" s="106" customFormat="1" ht="22.5">
      <c r="A38" s="290">
        <v>7500</v>
      </c>
      <c r="B38" s="297" t="s">
        <v>282</v>
      </c>
      <c r="C38" s="293"/>
      <c r="D38" s="293"/>
      <c r="E38" s="293"/>
    </row>
    <row r="39" spans="1:5" s="106" customFormat="1" ht="22.5">
      <c r="A39" s="294">
        <v>7510</v>
      </c>
      <c r="B39" s="296" t="s">
        <v>283</v>
      </c>
      <c r="C39" s="293"/>
      <c r="D39" s="293"/>
      <c r="E39" s="293"/>
    </row>
    <row r="40" spans="1:5" s="106" customFormat="1" ht="22.5">
      <c r="A40" s="294">
        <v>7520</v>
      </c>
      <c r="B40" s="296" t="s">
        <v>284</v>
      </c>
      <c r="C40" s="293"/>
      <c r="D40" s="293"/>
      <c r="E40" s="293"/>
    </row>
    <row r="41" spans="1:5" s="106" customFormat="1" ht="11.25">
      <c r="A41" s="290">
        <v>7600</v>
      </c>
      <c r="B41" s="297" t="s">
        <v>285</v>
      </c>
      <c r="C41" s="293"/>
      <c r="D41" s="293"/>
      <c r="E41" s="293"/>
    </row>
    <row r="42" spans="1:5" s="106" customFormat="1" ht="11.25">
      <c r="A42" s="294">
        <v>7610</v>
      </c>
      <c r="B42" s="295" t="s">
        <v>286</v>
      </c>
      <c r="C42" s="292"/>
      <c r="D42" s="292"/>
      <c r="E42" s="293"/>
    </row>
    <row r="43" spans="1:5" s="106" customFormat="1" ht="11.25">
      <c r="A43" s="294">
        <v>7620</v>
      </c>
      <c r="B43" s="295" t="s">
        <v>287</v>
      </c>
      <c r="C43" s="292"/>
      <c r="D43" s="292"/>
      <c r="E43" s="293"/>
    </row>
    <row r="44" spans="1:5" s="106" customFormat="1" ht="11.25">
      <c r="A44" s="294">
        <v>7630</v>
      </c>
      <c r="B44" s="295" t="s">
        <v>288</v>
      </c>
      <c r="C44" s="292"/>
      <c r="D44" s="292"/>
      <c r="E44" s="293"/>
    </row>
    <row r="45" spans="1:5" s="106" customFormat="1" ht="11.25">
      <c r="A45" s="294">
        <v>7640</v>
      </c>
      <c r="B45" s="296" t="s">
        <v>289</v>
      </c>
      <c r="C45" s="293"/>
      <c r="D45" s="293"/>
      <c r="E45" s="293"/>
    </row>
    <row r="46" spans="1:5" s="106" customFormat="1" ht="11.25">
      <c r="A46" s="294"/>
      <c r="B46" s="296"/>
      <c r="C46" s="293"/>
      <c r="D46" s="293"/>
      <c r="E46" s="293"/>
    </row>
    <row r="47" spans="1:5" s="106" customFormat="1" ht="11.25">
      <c r="A47" s="290" t="s">
        <v>290</v>
      </c>
      <c r="B47" s="298" t="s">
        <v>291</v>
      </c>
      <c r="C47" s="293"/>
      <c r="D47" s="293"/>
      <c r="E47" s="293"/>
    </row>
    <row r="48" spans="1:5" s="106" customFormat="1" ht="11.25">
      <c r="A48" s="364">
        <v>790001000</v>
      </c>
      <c r="B48" s="365" t="s">
        <v>867</v>
      </c>
      <c r="C48" s="363">
        <v>45270.03</v>
      </c>
      <c r="D48" s="363">
        <v>45270.03</v>
      </c>
      <c r="E48" s="293"/>
    </row>
    <row r="49" spans="1:5" s="106" customFormat="1" ht="11.25">
      <c r="A49" s="364">
        <v>790001002</v>
      </c>
      <c r="B49" s="365" t="s">
        <v>868</v>
      </c>
      <c r="C49" s="363">
        <v>2340000</v>
      </c>
      <c r="D49" s="363">
        <v>2340000</v>
      </c>
      <c r="E49" s="293"/>
    </row>
    <row r="50" spans="1:5" s="106" customFormat="1" ht="11.25">
      <c r="A50" s="364">
        <v>790001003</v>
      </c>
      <c r="B50" s="365" t="s">
        <v>869</v>
      </c>
      <c r="C50" s="363">
        <v>220000</v>
      </c>
      <c r="D50" s="363">
        <v>220000</v>
      </c>
      <c r="E50" s="293"/>
    </row>
    <row r="51" spans="1:5" s="106" customFormat="1" ht="11.25">
      <c r="A51" s="364">
        <v>790002000</v>
      </c>
      <c r="B51" s="365" t="s">
        <v>870</v>
      </c>
      <c r="C51" s="363">
        <v>-45270.03</v>
      </c>
      <c r="D51" s="363">
        <v>-45270.03</v>
      </c>
      <c r="E51" s="293"/>
    </row>
    <row r="52" spans="1:5" s="106" customFormat="1" ht="11.25">
      <c r="A52" s="364">
        <v>790002002</v>
      </c>
      <c r="B52" s="365" t="s">
        <v>871</v>
      </c>
      <c r="C52" s="363">
        <v>-2340000</v>
      </c>
      <c r="D52" s="363">
        <v>-2340000</v>
      </c>
      <c r="E52" s="293"/>
    </row>
    <row r="53" spans="1:5" s="106" customFormat="1" ht="11.25">
      <c r="A53" s="364">
        <v>790002003</v>
      </c>
      <c r="B53" s="365" t="s">
        <v>872</v>
      </c>
      <c r="C53" s="363">
        <v>-220000</v>
      </c>
      <c r="D53" s="363">
        <v>-220000</v>
      </c>
      <c r="E53" s="293"/>
    </row>
    <row r="54" spans="1:2" s="106" customFormat="1" ht="12">
      <c r="A54" s="299" t="s">
        <v>292</v>
      </c>
      <c r="B54" s="117"/>
    </row>
    <row r="55" spans="1:2" s="106" customFormat="1" ht="11.25">
      <c r="A55" s="108"/>
      <c r="B55" s="117"/>
    </row>
    <row r="56" spans="1:2" s="106" customFormat="1" ht="12.75">
      <c r="A56" s="300" t="s">
        <v>293</v>
      </c>
      <c r="B56" s="117"/>
    </row>
    <row r="57" s="106" customFormat="1" ht="12.75">
      <c r="A57" s="300"/>
    </row>
    <row r="58" spans="1:2" s="106" customFormat="1" ht="12.75">
      <c r="A58" s="288">
        <v>8000</v>
      </c>
      <c r="B58" s="289" t="s">
        <v>294</v>
      </c>
    </row>
    <row r="59" spans="2:8" s="106" customFormat="1" ht="11.25">
      <c r="B59" s="412" t="s">
        <v>111</v>
      </c>
      <c r="C59" s="412"/>
      <c r="D59" s="412"/>
      <c r="E59" s="412"/>
      <c r="H59" s="109"/>
    </row>
    <row r="60" spans="1:8" s="106" customFormat="1" ht="11.25">
      <c r="A60" s="110" t="s">
        <v>45</v>
      </c>
      <c r="B60" s="110" t="s">
        <v>46</v>
      </c>
      <c r="C60" s="111" t="s">
        <v>62</v>
      </c>
      <c r="D60" s="111" t="s">
        <v>63</v>
      </c>
      <c r="E60" s="111" t="s">
        <v>64</v>
      </c>
      <c r="H60" s="109"/>
    </row>
    <row r="61" spans="1:8" s="106" customFormat="1" ht="11.25">
      <c r="A61" s="301">
        <v>8100</v>
      </c>
      <c r="B61" s="302" t="s">
        <v>295</v>
      </c>
      <c r="C61" s="113"/>
      <c r="D61" s="111"/>
      <c r="E61" s="111"/>
      <c r="H61" s="109"/>
    </row>
    <row r="62" spans="1:8" s="106" customFormat="1" ht="11.25">
      <c r="A62" s="303">
        <v>8110</v>
      </c>
      <c r="B62" s="112" t="s">
        <v>296</v>
      </c>
      <c r="C62" s="113"/>
      <c r="D62" s="111"/>
      <c r="E62" s="111"/>
      <c r="F62" s="109"/>
      <c r="H62" s="109"/>
    </row>
    <row r="63" spans="1:8" s="106" customFormat="1" ht="11.25">
      <c r="A63" s="303">
        <v>8120</v>
      </c>
      <c r="B63" s="112" t="s">
        <v>297</v>
      </c>
      <c r="C63" s="113"/>
      <c r="D63" s="111"/>
      <c r="E63" s="111"/>
      <c r="F63" s="109"/>
      <c r="H63" s="109"/>
    </row>
    <row r="64" spans="1:8" s="106" customFormat="1" ht="11.25">
      <c r="A64" s="304">
        <v>8130</v>
      </c>
      <c r="B64" s="112" t="s">
        <v>298</v>
      </c>
      <c r="C64" s="113"/>
      <c r="D64" s="111"/>
      <c r="E64" s="111"/>
      <c r="F64" s="109"/>
      <c r="H64" s="109"/>
    </row>
    <row r="65" spans="1:8" s="106" customFormat="1" ht="11.25">
      <c r="A65" s="304">
        <v>8140</v>
      </c>
      <c r="B65" s="112" t="s">
        <v>299</v>
      </c>
      <c r="C65" s="113"/>
      <c r="D65" s="111"/>
      <c r="E65" s="111"/>
      <c r="F65" s="109"/>
      <c r="H65" s="109"/>
    </row>
    <row r="66" spans="1:8" s="106" customFormat="1" ht="11.25">
      <c r="A66" s="304">
        <v>8150</v>
      </c>
      <c r="B66" s="112" t="s">
        <v>300</v>
      </c>
      <c r="C66" s="113"/>
      <c r="D66" s="111"/>
      <c r="E66" s="111"/>
      <c r="F66" s="109"/>
      <c r="H66" s="109"/>
    </row>
    <row r="67" spans="1:8" s="106" customFormat="1" ht="11.25">
      <c r="A67" s="305">
        <v>8200</v>
      </c>
      <c r="B67" s="302" t="s">
        <v>301</v>
      </c>
      <c r="C67" s="113"/>
      <c r="D67" s="111"/>
      <c r="E67" s="111"/>
      <c r="F67" s="109"/>
      <c r="G67" s="109"/>
      <c r="H67" s="109"/>
    </row>
    <row r="68" spans="1:8" s="106" customFormat="1" ht="11.25">
      <c r="A68" s="304">
        <v>8210</v>
      </c>
      <c r="B68" s="112" t="s">
        <v>302</v>
      </c>
      <c r="C68" s="113"/>
      <c r="D68" s="111"/>
      <c r="E68" s="111"/>
      <c r="F68" s="109"/>
      <c r="G68" s="109"/>
      <c r="H68" s="109"/>
    </row>
    <row r="69" spans="1:8" s="106" customFormat="1" ht="11.25">
      <c r="A69" s="304">
        <v>8220</v>
      </c>
      <c r="B69" s="112" t="s">
        <v>303</v>
      </c>
      <c r="C69" s="113"/>
      <c r="D69" s="111"/>
      <c r="E69" s="111"/>
      <c r="F69" s="109"/>
      <c r="G69" s="109"/>
      <c r="H69" s="109"/>
    </row>
    <row r="70" spans="1:8" s="106" customFormat="1" ht="11.25">
      <c r="A70" s="304">
        <v>8230</v>
      </c>
      <c r="B70" s="112" t="s">
        <v>304</v>
      </c>
      <c r="C70" s="113"/>
      <c r="D70" s="111"/>
      <c r="E70" s="111"/>
      <c r="F70" s="109"/>
      <c r="G70" s="109"/>
      <c r="H70" s="109"/>
    </row>
    <row r="71" spans="1:8" s="106" customFormat="1" ht="11.25">
      <c r="A71" s="304">
        <v>8240</v>
      </c>
      <c r="B71" s="112" t="s">
        <v>305</v>
      </c>
      <c r="C71" s="113"/>
      <c r="D71" s="111"/>
      <c r="E71" s="111"/>
      <c r="F71" s="109"/>
      <c r="G71" s="109"/>
      <c r="H71" s="109"/>
    </row>
    <row r="72" spans="1:8" s="106" customFormat="1" ht="11.25">
      <c r="A72" s="306">
        <v>8250</v>
      </c>
      <c r="B72" s="114" t="s">
        <v>306</v>
      </c>
      <c r="C72" s="115"/>
      <c r="D72" s="110"/>
      <c r="E72" s="110"/>
      <c r="F72" s="109"/>
      <c r="G72" s="109"/>
      <c r="H72" s="109"/>
    </row>
    <row r="73" spans="1:8" s="106" customFormat="1" ht="11.25">
      <c r="A73" s="307">
        <v>8260</v>
      </c>
      <c r="B73" s="116" t="s">
        <v>307</v>
      </c>
      <c r="C73" s="111"/>
      <c r="D73" s="111"/>
      <c r="E73" s="111"/>
      <c r="F73" s="109"/>
      <c r="G73" s="109"/>
      <c r="H73" s="109"/>
    </row>
    <row r="74" spans="1:8" s="106" customFormat="1" ht="11.25">
      <c r="A74" s="294">
        <v>8270</v>
      </c>
      <c r="B74" s="308" t="s">
        <v>308</v>
      </c>
      <c r="C74" s="309"/>
      <c r="D74" s="309"/>
      <c r="E74" s="309"/>
      <c r="F74" s="109"/>
      <c r="G74" s="109"/>
      <c r="H74" s="109"/>
    </row>
    <row r="75" ht="12">
      <c r="A75" s="299" t="s">
        <v>309</v>
      </c>
    </row>
  </sheetData>
  <sheetProtection/>
  <mergeCells count="2">
    <mergeCell ref="A5:F5"/>
    <mergeCell ref="B59:E5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="90" zoomScaleSheetLayoutView="90" zoomScalePageLayoutView="0" workbookViewId="0" topLeftCell="B11">
      <selection activeCell="I11" sqref="I11"/>
    </sheetView>
  </sheetViews>
  <sheetFormatPr defaultColWidth="11.421875" defaultRowHeight="15"/>
  <cols>
    <col min="1" max="1" width="8.7109375" style="6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7109375" style="71" customWidth="1"/>
    <col min="8" max="8" width="15.28125" style="71" bestFit="1" customWidth="1"/>
    <col min="9" max="9" width="16.00390625" style="71" bestFit="1" customWidth="1"/>
    <col min="10" max="10" width="16.140625" style="71" bestFit="1" customWidth="1"/>
    <col min="11" max="11" width="12.7109375" style="71" customWidth="1"/>
    <col min="12" max="12" width="14.421875" style="71" bestFit="1" customWidth="1"/>
    <col min="13" max="14" width="17.7109375" style="71" bestFit="1" customWidth="1"/>
    <col min="15" max="15" width="14.140625" style="71" bestFit="1" customWidth="1"/>
    <col min="16" max="16" width="9.140625" style="2" customWidth="1"/>
    <col min="17" max="18" width="10.7109375" style="2" customWidth="1"/>
    <col min="19" max="19" width="10.7109375" style="77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32" customWidth="1"/>
    <col min="29" max="16384" width="11.421875" style="67" customWidth="1"/>
  </cols>
  <sheetData>
    <row r="1" spans="1:27" ht="18" customHeight="1">
      <c r="A1" s="403" t="s">
        <v>941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7"/>
    </row>
    <row r="2" spans="1:26" ht="11.25">
      <c r="A2" s="3" t="s">
        <v>874</v>
      </c>
      <c r="B2" s="243"/>
      <c r="C2" s="243"/>
      <c r="D2" s="243"/>
      <c r="E2" s="243"/>
      <c r="F2" s="9"/>
      <c r="G2" s="9"/>
      <c r="H2" s="9"/>
      <c r="I2" s="9"/>
      <c r="J2" s="9"/>
      <c r="K2" s="9"/>
      <c r="L2" s="9"/>
      <c r="M2" s="9"/>
      <c r="N2" s="9"/>
      <c r="O2" s="9"/>
      <c r="P2" s="243"/>
      <c r="Q2" s="243"/>
      <c r="R2" s="243"/>
      <c r="S2" s="70"/>
      <c r="T2" s="243"/>
      <c r="U2" s="243"/>
      <c r="V2" s="243"/>
      <c r="W2" s="243"/>
      <c r="X2" s="243"/>
      <c r="Y2" s="243"/>
      <c r="Z2" s="243"/>
    </row>
    <row r="3" spans="1:27" ht="11.25">
      <c r="A3" s="243"/>
      <c r="B3" s="243"/>
      <c r="C3" s="243"/>
      <c r="D3" s="243"/>
      <c r="E3" s="243"/>
      <c r="F3" s="9"/>
      <c r="G3" s="9"/>
      <c r="H3" s="9"/>
      <c r="I3" s="9"/>
      <c r="J3" s="9"/>
      <c r="K3" s="9"/>
      <c r="L3" s="9"/>
      <c r="M3" s="9"/>
      <c r="N3" s="9"/>
      <c r="O3" s="9"/>
      <c r="P3" s="243"/>
      <c r="Q3" s="243"/>
      <c r="R3" s="243"/>
      <c r="S3" s="70"/>
      <c r="T3" s="243"/>
      <c r="U3" s="243"/>
      <c r="V3" s="243"/>
      <c r="W3" s="243"/>
      <c r="X3" s="243"/>
      <c r="Y3" s="243"/>
      <c r="Z3" s="243"/>
      <c r="AA3" s="243"/>
    </row>
    <row r="4" spans="1:27" ht="11.25">
      <c r="A4" s="243"/>
      <c r="B4" s="243"/>
      <c r="C4" s="243"/>
      <c r="D4" s="243"/>
      <c r="E4" s="243"/>
      <c r="F4" s="9"/>
      <c r="G4" s="9"/>
      <c r="H4" s="9"/>
      <c r="I4" s="9"/>
      <c r="J4" s="9"/>
      <c r="K4" s="9"/>
      <c r="L4" s="9"/>
      <c r="M4" s="9"/>
      <c r="N4" s="9"/>
      <c r="O4" s="9"/>
      <c r="P4" s="243"/>
      <c r="Q4" s="243"/>
      <c r="R4" s="243"/>
      <c r="S4" s="70"/>
      <c r="T4" s="243"/>
      <c r="U4" s="243"/>
      <c r="V4" s="243"/>
      <c r="W4" s="243"/>
      <c r="X4" s="243"/>
      <c r="Y4" s="243"/>
      <c r="Z4" s="243"/>
      <c r="AA4" s="243"/>
    </row>
    <row r="5" spans="1:27" ht="11.25" customHeight="1">
      <c r="A5" s="413" t="s">
        <v>122</v>
      </c>
      <c r="B5" s="414"/>
      <c r="C5" s="414"/>
      <c r="D5" s="414"/>
      <c r="E5" s="415"/>
      <c r="F5" s="33"/>
      <c r="G5" s="33"/>
      <c r="H5" s="33"/>
      <c r="I5" s="33"/>
      <c r="O5" s="9"/>
      <c r="P5" s="404" t="s">
        <v>77</v>
      </c>
      <c r="Q5" s="404"/>
      <c r="R5" s="404"/>
      <c r="S5" s="404"/>
      <c r="T5" s="404"/>
      <c r="U5" s="243"/>
      <c r="V5" s="243"/>
      <c r="W5" s="243"/>
      <c r="X5" s="243"/>
      <c r="Y5" s="243"/>
      <c r="Z5" s="243"/>
      <c r="AA5" s="243"/>
    </row>
    <row r="6" spans="1:28" ht="12" thickBot="1">
      <c r="A6" s="213"/>
      <c r="B6" s="214"/>
      <c r="C6" s="215"/>
      <c r="D6" s="17"/>
      <c r="E6" s="68"/>
      <c r="F6" s="64"/>
      <c r="G6" s="64"/>
      <c r="H6" s="64"/>
      <c r="I6" s="64"/>
      <c r="J6" s="18"/>
      <c r="K6" s="18"/>
      <c r="L6" s="18"/>
      <c r="M6" s="18"/>
      <c r="N6" s="18"/>
      <c r="O6" s="18"/>
      <c r="P6" s="17"/>
      <c r="Q6" s="17"/>
      <c r="R6" s="17"/>
      <c r="S6" s="72"/>
      <c r="T6" s="17"/>
      <c r="U6" s="17"/>
      <c r="V6" s="17"/>
      <c r="W6" s="17"/>
      <c r="X6" s="17"/>
      <c r="Y6" s="17"/>
      <c r="Z6" s="17"/>
      <c r="AA6" s="17"/>
      <c r="AB6" s="67"/>
    </row>
    <row r="7" spans="1:27" ht="15.75" customHeight="1">
      <c r="A7" s="366"/>
      <c r="B7" s="416" t="s">
        <v>78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7"/>
    </row>
    <row r="8" spans="1:27" ht="33.75" customHeight="1">
      <c r="A8" s="418" t="s">
        <v>117</v>
      </c>
      <c r="B8" s="419" t="s">
        <v>79</v>
      </c>
      <c r="C8" s="419" t="s">
        <v>80</v>
      </c>
      <c r="D8" s="419" t="s">
        <v>134</v>
      </c>
      <c r="E8" s="419" t="s">
        <v>118</v>
      </c>
      <c r="F8" s="419" t="s">
        <v>112</v>
      </c>
      <c r="G8" s="419"/>
      <c r="H8" s="397" t="s">
        <v>875</v>
      </c>
      <c r="I8" s="419" t="s">
        <v>119</v>
      </c>
      <c r="J8" s="419" t="s">
        <v>81</v>
      </c>
      <c r="K8" s="419" t="s">
        <v>113</v>
      </c>
      <c r="L8" s="419"/>
      <c r="M8" s="419" t="s">
        <v>114</v>
      </c>
      <c r="N8" s="419" t="s">
        <v>115</v>
      </c>
      <c r="O8" s="419" t="s">
        <v>82</v>
      </c>
      <c r="P8" s="419" t="s">
        <v>120</v>
      </c>
      <c r="Q8" s="419" t="s">
        <v>121</v>
      </c>
      <c r="R8" s="419" t="s">
        <v>83</v>
      </c>
      <c r="S8" s="419" t="s">
        <v>84</v>
      </c>
      <c r="T8" s="419" t="s">
        <v>85</v>
      </c>
      <c r="U8" s="419" t="s">
        <v>86</v>
      </c>
      <c r="V8" s="419" t="s">
        <v>87</v>
      </c>
      <c r="W8" s="419" t="s">
        <v>88</v>
      </c>
      <c r="X8" s="419" t="s">
        <v>89</v>
      </c>
      <c r="Y8" s="419" t="s">
        <v>116</v>
      </c>
      <c r="Z8" s="419" t="s">
        <v>90</v>
      </c>
      <c r="AA8" s="420" t="s">
        <v>91</v>
      </c>
    </row>
    <row r="9" spans="1:28" s="369" customFormat="1" ht="33.75" customHeight="1">
      <c r="A9" s="418"/>
      <c r="B9" s="419"/>
      <c r="C9" s="419"/>
      <c r="D9" s="419"/>
      <c r="E9" s="419"/>
      <c r="F9" s="367" t="s">
        <v>92</v>
      </c>
      <c r="G9" s="367" t="s">
        <v>93</v>
      </c>
      <c r="H9" s="367" t="s">
        <v>93</v>
      </c>
      <c r="I9" s="419"/>
      <c r="J9" s="419"/>
      <c r="K9" s="367" t="s">
        <v>92</v>
      </c>
      <c r="L9" s="367" t="s">
        <v>93</v>
      </c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20"/>
      <c r="AB9" s="368"/>
    </row>
    <row r="10" spans="1:27" ht="165.75">
      <c r="A10" s="370" t="s">
        <v>94</v>
      </c>
      <c r="B10" s="371" t="s">
        <v>876</v>
      </c>
      <c r="C10" s="371" t="s">
        <v>877</v>
      </c>
      <c r="D10" s="372" t="s">
        <v>878</v>
      </c>
      <c r="E10" s="372" t="s">
        <v>878</v>
      </c>
      <c r="F10" s="373">
        <v>0</v>
      </c>
      <c r="G10" s="374" t="s">
        <v>879</v>
      </c>
      <c r="H10" s="373">
        <v>46000000</v>
      </c>
      <c r="I10" s="375">
        <f>16894000-O10</f>
        <v>12989200</v>
      </c>
      <c r="J10" s="376" t="s">
        <v>880</v>
      </c>
      <c r="K10" s="373">
        <v>0</v>
      </c>
      <c r="L10" s="373">
        <f>+H10-I10</f>
        <v>33010800</v>
      </c>
      <c r="M10" s="377">
        <f>15466344.43+78691.13+261606.54+1031381.25</f>
        <v>16838023.35</v>
      </c>
      <c r="N10" s="377">
        <v>1031381.25</v>
      </c>
      <c r="O10" s="373">
        <v>3904800</v>
      </c>
      <c r="P10" s="378">
        <v>87</v>
      </c>
      <c r="Q10" s="378">
        <v>1</v>
      </c>
      <c r="R10" s="378" t="s">
        <v>881</v>
      </c>
      <c r="S10" s="379">
        <v>44076</v>
      </c>
      <c r="T10" s="378" t="s">
        <v>882</v>
      </c>
      <c r="U10" s="380">
        <v>0</v>
      </c>
      <c r="V10" s="381" t="s">
        <v>883</v>
      </c>
      <c r="W10" s="381" t="s">
        <v>884</v>
      </c>
      <c r="X10" s="378" t="s">
        <v>885</v>
      </c>
      <c r="Y10" s="381" t="s">
        <v>886</v>
      </c>
      <c r="Z10" s="382" t="s">
        <v>887</v>
      </c>
      <c r="AA10" s="383" t="s">
        <v>888</v>
      </c>
    </row>
    <row r="11" spans="1:28" s="385" customFormat="1" ht="331.5">
      <c r="A11" s="370" t="s">
        <v>95</v>
      </c>
      <c r="B11" s="371" t="s">
        <v>889</v>
      </c>
      <c r="C11" s="371" t="s">
        <v>877</v>
      </c>
      <c r="D11" s="372" t="s">
        <v>878</v>
      </c>
      <c r="E11" s="372" t="s">
        <v>878</v>
      </c>
      <c r="F11" s="373">
        <v>0</v>
      </c>
      <c r="G11" s="374" t="s">
        <v>890</v>
      </c>
      <c r="H11" s="373">
        <v>60000000</v>
      </c>
      <c r="I11" s="375">
        <f>49894569.64-O11</f>
        <v>45849080.2</v>
      </c>
      <c r="J11" s="376" t="s">
        <v>891</v>
      </c>
      <c r="K11" s="373">
        <v>0</v>
      </c>
      <c r="L11" s="373">
        <f>+H11-I11</f>
        <v>14150919.799999997</v>
      </c>
      <c r="M11" s="377">
        <f>5013969.77+224354.16+3037710.17</f>
        <v>8276034.1</v>
      </c>
      <c r="N11" s="377">
        <v>3037710.17</v>
      </c>
      <c r="O11" s="373">
        <v>4045489.44</v>
      </c>
      <c r="P11" s="378">
        <v>24</v>
      </c>
      <c r="Q11" s="378">
        <v>1</v>
      </c>
      <c r="R11" s="378" t="s">
        <v>892</v>
      </c>
      <c r="S11" s="379">
        <v>47107</v>
      </c>
      <c r="T11" s="378" t="s">
        <v>893</v>
      </c>
      <c r="U11" s="380">
        <v>0</v>
      </c>
      <c r="V11" s="381" t="s">
        <v>883</v>
      </c>
      <c r="W11" s="381" t="s">
        <v>884</v>
      </c>
      <c r="X11" s="378" t="s">
        <v>885</v>
      </c>
      <c r="Y11" s="381" t="s">
        <v>894</v>
      </c>
      <c r="Z11" s="382" t="s">
        <v>895</v>
      </c>
      <c r="AA11" s="383" t="s">
        <v>896</v>
      </c>
      <c r="AB11" s="384"/>
    </row>
    <row r="12" spans="1:27" s="57" customFormat="1" ht="12" thickBot="1">
      <c r="A12" s="386"/>
      <c r="B12" s="387" t="s">
        <v>98</v>
      </c>
      <c r="C12" s="387"/>
      <c r="D12" s="387"/>
      <c r="E12" s="387"/>
      <c r="F12" s="388">
        <f>SUM(F10:F11)</f>
        <v>0</v>
      </c>
      <c r="G12" s="388">
        <f>SUM(G10:G11)</f>
        <v>0</v>
      </c>
      <c r="H12" s="388">
        <f>SUM(H10:H11)</f>
        <v>106000000</v>
      </c>
      <c r="I12" s="388">
        <f>SUM(I10:I11)</f>
        <v>58838280.2</v>
      </c>
      <c r="J12" s="389"/>
      <c r="K12" s="388">
        <f>SUM(K10:K11)</f>
        <v>0</v>
      </c>
      <c r="L12" s="388">
        <f>SUM(L10:L11)</f>
        <v>47161719.8</v>
      </c>
      <c r="M12" s="388">
        <f>SUM(M10:M11)</f>
        <v>25114057.450000003</v>
      </c>
      <c r="N12" s="388">
        <f>SUM(N10:N11)</f>
        <v>4069091.42</v>
      </c>
      <c r="O12" s="388">
        <f>SUM(O10:O11)</f>
        <v>7950289.4399999995</v>
      </c>
      <c r="P12" s="390"/>
      <c r="Q12" s="387"/>
      <c r="R12" s="387"/>
      <c r="S12" s="391"/>
      <c r="T12" s="387"/>
      <c r="U12" s="387"/>
      <c r="V12" s="387"/>
      <c r="W12" s="387"/>
      <c r="X12" s="387"/>
      <c r="Y12" s="387"/>
      <c r="Z12" s="387"/>
      <c r="AA12" s="392"/>
    </row>
    <row r="13" spans="1:27" s="57" customFormat="1" ht="15">
      <c r="A13" s="48"/>
      <c r="B13" s="73"/>
      <c r="C13" s="73"/>
      <c r="D13" s="73"/>
      <c r="E13" s="73"/>
      <c r="F13" s="74"/>
      <c r="G13" s="74"/>
      <c r="H13" s="74"/>
      <c r="I13" s="393"/>
      <c r="J13" s="74"/>
      <c r="K13" s="74"/>
      <c r="L13" s="74"/>
      <c r="M13" s="74"/>
      <c r="N13" s="74"/>
      <c r="O13" s="74"/>
      <c r="P13" s="75"/>
      <c r="Q13" s="73"/>
      <c r="R13" s="73"/>
      <c r="S13" s="76"/>
      <c r="T13" s="73"/>
      <c r="U13" s="73"/>
      <c r="V13" s="73"/>
      <c r="W13" s="73"/>
      <c r="X13" s="73"/>
      <c r="Y13" s="73"/>
      <c r="Z13" s="73"/>
      <c r="AA13" s="73"/>
    </row>
    <row r="14" spans="1:27" s="57" customFormat="1" ht="11.25">
      <c r="A14" s="48"/>
      <c r="B14" s="73"/>
      <c r="C14" s="73"/>
      <c r="D14" s="73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73"/>
      <c r="R14" s="73"/>
      <c r="S14" s="76"/>
      <c r="T14" s="73"/>
      <c r="U14" s="73"/>
      <c r="V14" s="73"/>
      <c r="W14" s="73"/>
      <c r="X14" s="73"/>
      <c r="Y14" s="73"/>
      <c r="Z14" s="73"/>
      <c r="AA14" s="73"/>
    </row>
  </sheetData>
  <sheetProtection/>
  <mergeCells count="28"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I8:I9"/>
    <mergeCell ref="J8:J9"/>
    <mergeCell ref="K8:L8"/>
    <mergeCell ref="M8:M9"/>
    <mergeCell ref="N8:N9"/>
    <mergeCell ref="O8:O9"/>
    <mergeCell ref="A1:Z1"/>
    <mergeCell ref="A5:E5"/>
    <mergeCell ref="P5:T5"/>
    <mergeCell ref="B7:AA7"/>
    <mergeCell ref="A8:A9"/>
    <mergeCell ref="B8:B9"/>
    <mergeCell ref="C8:C9"/>
    <mergeCell ref="D8:D9"/>
    <mergeCell ref="E8:E9"/>
    <mergeCell ref="F8:G8"/>
  </mergeCells>
  <dataValidations count="25">
    <dataValidation allowBlank="1" showInputMessage="1" showErrorMessage="1" prompt="Costo financiero al periodo que se está reportando." sqref="N8:N9"/>
    <dataValidation allowBlank="1" showInputMessage="1" showErrorMessage="1" prompt="Monto del Capital (PRÉSTAMO O FINANCIAMIENTO) pagado al periodo, sin intereses." sqref="O8:O9"/>
    <dataValidation allowBlank="1" showInputMessage="1" showErrorMessage="1" prompt="Corresponde al número consecutivo que la entidad le asigne para enumerar las deudas." sqref="A8:A9"/>
    <dataValidation allowBlank="1" showInputMessage="1" showErrorMessage="1" prompt="Obra, bien o servicio por el cual se contrató el crédito." sqref="B8:B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El registro numérico con que el ACREEDOR registra el contrato." sqref="D8:D9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Monto del Capital (PRÉSTAMO O FINANCIAMIENTO) contratado. " sqref="F8:G8"/>
    <dataValidation allowBlank="1" showInputMessage="1" showErrorMessage="1" prompt="Monto del financiamiento que efectivamente se ha utilizado." sqref="H8"/>
    <dataValidation allowBlank="1" showInputMessage="1" showErrorMessage="1" prompt="Saldo por pagar actualizado." sqref="I8:I9"/>
    <dataValidation allowBlank="1" showInputMessage="1" showErrorMessage="1" prompt="Intereses pactados durante la vigencia del contrato." sqref="J8:J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Número de pagos efectuados durante el periodo que se está reportando." sqref="Q8:Q9"/>
    <dataValidation allowBlank="1" showInputMessage="1" showErrorMessage="1" prompt="Fecha al momento del otorgamiento del crédito y se plasma en el contrato." sqref="R8:R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Ampliación en su caso, de la &quot;FECHA DE VENCIMIENTO&quot;." sqref="U8:U9"/>
    <dataValidation allowBlank="1" showInputMessage="1" showErrorMessage="1" prompt="Por lo regular el Gobierno del Estado, es el Aval de los Municipios." sqref="V8:V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Especificar la fuente del ingreso con el que se cubrirá el financiamiento." sqref="X8:X9"/>
    <dataValidation allowBlank="1" showInputMessage="1" showErrorMessage="1" prompt="Documento donde el Congreso Estatal autoriza al ENTE PÚBLICO A CONTRAER DEUDA." sqref="Y8:Y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Fecha en que el Congreso Estatal autoriza al ENTE PÚBLICO A CONTRAER DEUDA." sqref="Z8:Z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zoomScaleSheetLayoutView="90" workbookViewId="0" topLeftCell="A1">
      <selection activeCell="C23" sqref="C23"/>
    </sheetView>
  </sheetViews>
  <sheetFormatPr defaultColWidth="11.421875" defaultRowHeight="15"/>
  <cols>
    <col min="1" max="1" width="20.7109375" style="17" customWidth="1"/>
    <col min="2" max="2" width="50.7109375" style="17" customWidth="1"/>
    <col min="3" max="3" width="17.7109375" style="18" customWidth="1"/>
    <col min="4" max="5" width="17.7109375" style="320" customWidth="1"/>
    <col min="6" max="6" width="14.7109375" style="17" customWidth="1"/>
    <col min="7" max="16384" width="11.421875" style="17" customWidth="1"/>
  </cols>
  <sheetData>
    <row r="1" spans="1:6" s="243" customFormat="1" ht="11.25">
      <c r="A1" s="3" t="s">
        <v>43</v>
      </c>
      <c r="B1" s="3"/>
      <c r="C1" s="4"/>
      <c r="D1" s="5"/>
      <c r="E1" s="6"/>
      <c r="F1" s="7"/>
    </row>
    <row r="2" spans="1:5" s="243" customFormat="1" ht="11.25">
      <c r="A2" s="3" t="s">
        <v>174</v>
      </c>
      <c r="B2" s="3"/>
      <c r="C2" s="4"/>
      <c r="D2" s="5"/>
      <c r="E2" s="6"/>
    </row>
    <row r="3" spans="3:5" s="243" customFormat="1" ht="11.25">
      <c r="C3" s="9"/>
      <c r="D3" s="5"/>
      <c r="E3" s="6"/>
    </row>
    <row r="4" spans="3:5" s="243" customFormat="1" ht="11.25">
      <c r="C4" s="9"/>
      <c r="D4" s="5"/>
      <c r="E4" s="6"/>
    </row>
    <row r="5" spans="1:5" s="243" customFormat="1" ht="11.25" customHeight="1">
      <c r="A5" s="10" t="s">
        <v>310</v>
      </c>
      <c r="B5" s="11"/>
      <c r="C5" s="9"/>
      <c r="D5" s="4"/>
      <c r="E5" s="310" t="s">
        <v>311</v>
      </c>
    </row>
    <row r="6" spans="1:6" s="243" customFormat="1" ht="11.25">
      <c r="A6" s="13"/>
      <c r="B6" s="13"/>
      <c r="C6" s="311"/>
      <c r="D6" s="3"/>
      <c r="E6" s="4"/>
      <c r="F6" s="3"/>
    </row>
    <row r="7" spans="1:5" ht="15" customHeight="1">
      <c r="A7" s="14" t="s">
        <v>45</v>
      </c>
      <c r="B7" s="15" t="s">
        <v>46</v>
      </c>
      <c r="C7" s="16" t="s">
        <v>47</v>
      </c>
      <c r="D7" s="312" t="s">
        <v>48</v>
      </c>
      <c r="E7" s="16" t="s">
        <v>312</v>
      </c>
    </row>
    <row r="8" spans="1:5" ht="11.25" customHeight="1">
      <c r="A8" s="135">
        <v>111400111</v>
      </c>
      <c r="B8" s="135" t="s">
        <v>380</v>
      </c>
      <c r="C8" s="347">
        <v>3212294.04</v>
      </c>
      <c r="D8" s="348">
        <v>0</v>
      </c>
      <c r="E8" s="347">
        <v>3212294.04</v>
      </c>
    </row>
    <row r="9" spans="1:5" ht="11.25" customHeight="1">
      <c r="A9" s="135">
        <v>111400211</v>
      </c>
      <c r="B9" s="135" t="s">
        <v>381</v>
      </c>
      <c r="C9" s="347">
        <v>228440.72</v>
      </c>
      <c r="D9" s="348">
        <v>0</v>
      </c>
      <c r="E9" s="347">
        <v>228440.72</v>
      </c>
    </row>
    <row r="10" spans="1:5" ht="11.25" customHeight="1">
      <c r="A10" s="135">
        <v>111400214</v>
      </c>
      <c r="B10" s="135" t="s">
        <v>382</v>
      </c>
      <c r="C10" s="347">
        <v>4650142.09</v>
      </c>
      <c r="D10" s="348">
        <v>0</v>
      </c>
      <c r="E10" s="347">
        <v>4650142.09</v>
      </c>
    </row>
    <row r="11" spans="1:5" ht="11.25" customHeight="1">
      <c r="A11" s="135">
        <v>111400220</v>
      </c>
      <c r="B11" s="135" t="s">
        <v>383</v>
      </c>
      <c r="C11" s="347">
        <v>1438905.29</v>
      </c>
      <c r="D11" s="348">
        <v>0</v>
      </c>
      <c r="E11" s="347">
        <v>1438905.29</v>
      </c>
    </row>
    <row r="12" spans="1:5" ht="11.25" customHeight="1">
      <c r="A12" s="135">
        <v>111400222</v>
      </c>
      <c r="B12" s="135" t="s">
        <v>384</v>
      </c>
      <c r="C12" s="347">
        <v>1373.43</v>
      </c>
      <c r="D12" s="348">
        <v>0</v>
      </c>
      <c r="E12" s="347">
        <v>1373.43</v>
      </c>
    </row>
    <row r="13" spans="1:5" ht="11.25" customHeight="1">
      <c r="A13" s="135">
        <v>111400231</v>
      </c>
      <c r="B13" s="135" t="s">
        <v>385</v>
      </c>
      <c r="C13" s="347">
        <v>4764.39</v>
      </c>
      <c r="D13" s="348">
        <v>0</v>
      </c>
      <c r="E13" s="347">
        <v>4764.39</v>
      </c>
    </row>
    <row r="14" spans="1:5" ht="11.25" customHeight="1">
      <c r="A14" s="135">
        <v>111400234</v>
      </c>
      <c r="B14" s="135" t="s">
        <v>387</v>
      </c>
      <c r="C14" s="347">
        <v>1262394.97</v>
      </c>
      <c r="D14" s="348">
        <v>0</v>
      </c>
      <c r="E14" s="347">
        <v>1262394.97</v>
      </c>
    </row>
    <row r="15" spans="1:5" ht="11.25" customHeight="1">
      <c r="A15" s="135">
        <v>111400237</v>
      </c>
      <c r="B15" s="135" t="s">
        <v>388</v>
      </c>
      <c r="C15" s="347">
        <v>497962.25</v>
      </c>
      <c r="D15" s="348">
        <v>0</v>
      </c>
      <c r="E15" s="347">
        <v>497962.25</v>
      </c>
    </row>
    <row r="16" spans="1:5" ht="11.25" customHeight="1">
      <c r="A16" s="135">
        <v>111400401</v>
      </c>
      <c r="B16" s="135" t="s">
        <v>389</v>
      </c>
      <c r="C16" s="347">
        <v>2.68</v>
      </c>
      <c r="D16" s="348">
        <v>0</v>
      </c>
      <c r="E16" s="347">
        <v>2.68</v>
      </c>
    </row>
    <row r="17" spans="1:5" ht="11.25" customHeight="1">
      <c r="A17" s="135">
        <v>111400404</v>
      </c>
      <c r="B17" s="135" t="s">
        <v>390</v>
      </c>
      <c r="C17" s="347">
        <v>921.94</v>
      </c>
      <c r="D17" s="348">
        <v>0</v>
      </c>
      <c r="E17" s="347">
        <v>921.94</v>
      </c>
    </row>
    <row r="18" spans="1:5" ht="11.25" customHeight="1">
      <c r="A18" s="135">
        <v>111400426</v>
      </c>
      <c r="B18" s="135" t="s">
        <v>391</v>
      </c>
      <c r="C18" s="347">
        <v>769311.25</v>
      </c>
      <c r="D18" s="348">
        <v>0</v>
      </c>
      <c r="E18" s="347">
        <v>769311.25</v>
      </c>
    </row>
    <row r="19" spans="1:5" ht="11.25" customHeight="1">
      <c r="A19" s="135">
        <v>111400434</v>
      </c>
      <c r="B19" s="135" t="s">
        <v>392</v>
      </c>
      <c r="C19" s="347">
        <v>-3.24</v>
      </c>
      <c r="D19" s="348">
        <v>0</v>
      </c>
      <c r="E19" s="347">
        <v>-3.24</v>
      </c>
    </row>
    <row r="20" spans="1:5" ht="11.25" customHeight="1">
      <c r="A20" s="135">
        <v>111400454</v>
      </c>
      <c r="B20" s="135" t="s">
        <v>393</v>
      </c>
      <c r="C20" s="347">
        <v>48492.91</v>
      </c>
      <c r="D20" s="348">
        <v>0</v>
      </c>
      <c r="E20" s="347">
        <v>48492.91</v>
      </c>
    </row>
    <row r="21" spans="1:5" ht="11.25" customHeight="1">
      <c r="A21" s="135">
        <v>111400456</v>
      </c>
      <c r="B21" s="135" t="s">
        <v>394</v>
      </c>
      <c r="C21" s="347">
        <v>6415.43</v>
      </c>
      <c r="D21" s="348">
        <v>0</v>
      </c>
      <c r="E21" s="347">
        <v>6415.43</v>
      </c>
    </row>
    <row r="22" spans="1:5" ht="11.25" customHeight="1">
      <c r="A22" s="135">
        <v>111400460</v>
      </c>
      <c r="B22" s="135" t="s">
        <v>396</v>
      </c>
      <c r="C22" s="347">
        <v>-0.51</v>
      </c>
      <c r="D22" s="348">
        <v>0</v>
      </c>
      <c r="E22" s="347">
        <v>-0.51</v>
      </c>
    </row>
    <row r="23" spans="1:5" ht="11.25" customHeight="1">
      <c r="A23" s="135">
        <v>111400473</v>
      </c>
      <c r="B23" s="135" t="s">
        <v>397</v>
      </c>
      <c r="C23" s="347">
        <v>3074551.36</v>
      </c>
      <c r="D23" s="348">
        <v>0</v>
      </c>
      <c r="E23" s="347">
        <v>3074551.36</v>
      </c>
    </row>
    <row r="24" spans="1:5" ht="11.25" customHeight="1">
      <c r="A24" s="135">
        <v>111400474</v>
      </c>
      <c r="B24" s="135" t="s">
        <v>398</v>
      </c>
      <c r="C24" s="347">
        <v>12221.69</v>
      </c>
      <c r="D24" s="348">
        <v>0</v>
      </c>
      <c r="E24" s="347">
        <v>12221.69</v>
      </c>
    </row>
    <row r="25" spans="1:5" ht="11.25" customHeight="1">
      <c r="A25" s="135">
        <v>111400476</v>
      </c>
      <c r="B25" s="135" t="s">
        <v>399</v>
      </c>
      <c r="C25" s="347">
        <v>175121.24</v>
      </c>
      <c r="D25" s="348">
        <v>0</v>
      </c>
      <c r="E25" s="347">
        <v>175121.24</v>
      </c>
    </row>
    <row r="26" spans="1:5" ht="11.25" customHeight="1">
      <c r="A26" s="135">
        <v>111400477</v>
      </c>
      <c r="B26" s="135" t="s">
        <v>400</v>
      </c>
      <c r="C26" s="347">
        <v>685096.64</v>
      </c>
      <c r="D26" s="348">
        <v>0</v>
      </c>
      <c r="E26" s="347">
        <v>685096.64</v>
      </c>
    </row>
    <row r="27" spans="1:5" ht="11.25" customHeight="1">
      <c r="A27" s="135">
        <v>111400483</v>
      </c>
      <c r="B27" s="135" t="s">
        <v>401</v>
      </c>
      <c r="C27" s="347">
        <v>2053594.17</v>
      </c>
      <c r="D27" s="348">
        <v>0</v>
      </c>
      <c r="E27" s="347">
        <v>2053594.17</v>
      </c>
    </row>
    <row r="28" spans="1:5" ht="11.25" customHeight="1">
      <c r="A28" s="135">
        <v>111400487</v>
      </c>
      <c r="B28" s="135" t="s">
        <v>402</v>
      </c>
      <c r="C28" s="347">
        <v>2689761.47</v>
      </c>
      <c r="D28" s="348">
        <v>0</v>
      </c>
      <c r="E28" s="347">
        <v>2689761.47</v>
      </c>
    </row>
    <row r="29" spans="1:5" ht="11.25" customHeight="1">
      <c r="A29" s="135">
        <v>111400488</v>
      </c>
      <c r="B29" s="135" t="s">
        <v>403</v>
      </c>
      <c r="C29" s="347">
        <v>99994.97</v>
      </c>
      <c r="D29" s="348">
        <v>0</v>
      </c>
      <c r="E29" s="347">
        <v>99994.97</v>
      </c>
    </row>
    <row r="30" spans="1:5" ht="11.25" customHeight="1">
      <c r="A30" s="135">
        <v>111400489</v>
      </c>
      <c r="B30" s="135" t="s">
        <v>404</v>
      </c>
      <c r="C30" s="347">
        <v>6144208.69</v>
      </c>
      <c r="D30" s="348">
        <v>0</v>
      </c>
      <c r="E30" s="347">
        <v>6144208.69</v>
      </c>
    </row>
    <row r="31" spans="1:5" ht="11.25" customHeight="1">
      <c r="A31" s="135">
        <v>111400492</v>
      </c>
      <c r="B31" s="135" t="s">
        <v>405</v>
      </c>
      <c r="C31" s="347">
        <v>85.49</v>
      </c>
      <c r="D31" s="348">
        <v>0</v>
      </c>
      <c r="E31" s="347">
        <v>85.49</v>
      </c>
    </row>
    <row r="32" spans="1:5" ht="11.25" customHeight="1">
      <c r="A32" s="135">
        <v>111400494</v>
      </c>
      <c r="B32" s="135" t="s">
        <v>406</v>
      </c>
      <c r="C32" s="347">
        <v>2031.58</v>
      </c>
      <c r="D32" s="348">
        <v>0</v>
      </c>
      <c r="E32" s="347">
        <v>2031.58</v>
      </c>
    </row>
    <row r="33" spans="1:5" ht="11.25" customHeight="1">
      <c r="A33" s="135">
        <v>111400497</v>
      </c>
      <c r="B33" s="135" t="s">
        <v>408</v>
      </c>
      <c r="C33" s="347">
        <v>0.24</v>
      </c>
      <c r="D33" s="348">
        <v>0</v>
      </c>
      <c r="E33" s="347">
        <v>0.24</v>
      </c>
    </row>
    <row r="34" spans="1:5" ht="11.25" customHeight="1">
      <c r="A34" s="135">
        <v>111400500</v>
      </c>
      <c r="B34" s="135" t="s">
        <v>409</v>
      </c>
      <c r="C34" s="347">
        <v>6.14</v>
      </c>
      <c r="D34" s="348">
        <v>0</v>
      </c>
      <c r="E34" s="347">
        <v>6.14</v>
      </c>
    </row>
    <row r="35" spans="1:5" ht="11.25" customHeight="1">
      <c r="A35" s="135">
        <v>111400501</v>
      </c>
      <c r="B35" s="135" t="s">
        <v>410</v>
      </c>
      <c r="C35" s="347">
        <v>10477569.66</v>
      </c>
      <c r="D35" s="348">
        <v>0</v>
      </c>
      <c r="E35" s="347">
        <v>10477569.66</v>
      </c>
    </row>
    <row r="36" spans="1:5" ht="11.25" customHeight="1">
      <c r="A36" s="135">
        <v>111400506</v>
      </c>
      <c r="B36" s="135" t="s">
        <v>411</v>
      </c>
      <c r="C36" s="347">
        <v>12576.1</v>
      </c>
      <c r="D36" s="348">
        <v>0</v>
      </c>
      <c r="E36" s="347">
        <v>12576.1</v>
      </c>
    </row>
    <row r="37" spans="1:5" ht="11.25" customHeight="1">
      <c r="A37" s="135">
        <v>111400507</v>
      </c>
      <c r="B37" s="135" t="s">
        <v>412</v>
      </c>
      <c r="C37" s="347">
        <v>356645.67</v>
      </c>
      <c r="D37" s="348">
        <v>0</v>
      </c>
      <c r="E37" s="347">
        <v>356645.67</v>
      </c>
    </row>
    <row r="38" spans="1:5" ht="11.25" customHeight="1">
      <c r="A38" s="135">
        <v>111400508</v>
      </c>
      <c r="B38" s="135" t="s">
        <v>626</v>
      </c>
      <c r="C38" s="347">
        <v>1723982.68</v>
      </c>
      <c r="D38" s="348">
        <v>0</v>
      </c>
      <c r="E38" s="347">
        <v>1723982.68</v>
      </c>
    </row>
    <row r="39" spans="1:5" ht="11.25" customHeight="1">
      <c r="A39" s="135">
        <v>111400509</v>
      </c>
      <c r="B39" s="135" t="s">
        <v>413</v>
      </c>
      <c r="C39" s="347">
        <v>25693.73</v>
      </c>
      <c r="D39" s="348">
        <v>0</v>
      </c>
      <c r="E39" s="347">
        <v>25693.73</v>
      </c>
    </row>
    <row r="40" spans="1:5" ht="11.25" customHeight="1">
      <c r="A40" s="135">
        <v>111400510</v>
      </c>
      <c r="B40" s="135" t="s">
        <v>414</v>
      </c>
      <c r="C40" s="347">
        <v>2.36</v>
      </c>
      <c r="D40" s="348">
        <v>0</v>
      </c>
      <c r="E40" s="347">
        <v>2.36</v>
      </c>
    </row>
    <row r="41" spans="1:5" ht="11.25" customHeight="1">
      <c r="A41" s="135">
        <v>111400516</v>
      </c>
      <c r="B41" s="135" t="s">
        <v>415</v>
      </c>
      <c r="C41" s="347">
        <v>187.08</v>
      </c>
      <c r="D41" s="348">
        <v>0</v>
      </c>
      <c r="E41" s="347">
        <v>187.08</v>
      </c>
    </row>
    <row r="42" spans="1:5" ht="11.25" customHeight="1">
      <c r="A42" s="135">
        <v>111400520</v>
      </c>
      <c r="B42" s="135" t="s">
        <v>416</v>
      </c>
      <c r="C42" s="347">
        <v>35933.85</v>
      </c>
      <c r="D42" s="348">
        <v>0</v>
      </c>
      <c r="E42" s="347">
        <v>35933.85</v>
      </c>
    </row>
    <row r="43" spans="1:5" ht="11.25" customHeight="1">
      <c r="A43" s="135">
        <v>111400521</v>
      </c>
      <c r="B43" s="135" t="s">
        <v>417</v>
      </c>
      <c r="C43" s="347">
        <v>18048.76</v>
      </c>
      <c r="D43" s="348">
        <v>0</v>
      </c>
      <c r="E43" s="347">
        <v>18048.76</v>
      </c>
    </row>
    <row r="44" spans="1:5" ht="11.25" customHeight="1">
      <c r="A44" s="135">
        <v>111400522</v>
      </c>
      <c r="B44" s="135" t="s">
        <v>418</v>
      </c>
      <c r="C44" s="347">
        <v>47193952.33</v>
      </c>
      <c r="D44" s="348">
        <v>0</v>
      </c>
      <c r="E44" s="347">
        <v>47193952.33</v>
      </c>
    </row>
    <row r="45" spans="1:5" ht="11.25" customHeight="1">
      <c r="A45" s="135">
        <v>111400523</v>
      </c>
      <c r="B45" s="135" t="s">
        <v>419</v>
      </c>
      <c r="C45" s="347">
        <v>5097995.16</v>
      </c>
      <c r="D45" s="348">
        <v>0</v>
      </c>
      <c r="E45" s="347">
        <v>5097995.16</v>
      </c>
    </row>
    <row r="46" spans="1:5" ht="11.25" customHeight="1">
      <c r="A46" s="135">
        <v>111400525</v>
      </c>
      <c r="B46" s="135" t="s">
        <v>420</v>
      </c>
      <c r="C46" s="347">
        <v>2052341.23</v>
      </c>
      <c r="D46" s="348">
        <v>0</v>
      </c>
      <c r="E46" s="347">
        <v>2052341.23</v>
      </c>
    </row>
    <row r="47" spans="1:5" ht="11.25" customHeight="1">
      <c r="A47" s="135">
        <v>111400526</v>
      </c>
      <c r="B47" s="135" t="s">
        <v>421</v>
      </c>
      <c r="C47" s="347">
        <v>-420.16</v>
      </c>
      <c r="D47" s="348">
        <v>0</v>
      </c>
      <c r="E47" s="347">
        <v>-420.16</v>
      </c>
    </row>
    <row r="48" spans="1:5" ht="11.25" customHeight="1">
      <c r="A48" s="135">
        <v>111400528</v>
      </c>
      <c r="B48" s="135" t="s">
        <v>422</v>
      </c>
      <c r="C48" s="347">
        <v>64.74</v>
      </c>
      <c r="D48" s="348">
        <v>0</v>
      </c>
      <c r="E48" s="347">
        <v>64.74</v>
      </c>
    </row>
    <row r="49" spans="1:5" ht="11.25" customHeight="1">
      <c r="A49" s="135">
        <v>111400529</v>
      </c>
      <c r="B49" s="135" t="s">
        <v>423</v>
      </c>
      <c r="C49" s="347">
        <v>5168.07</v>
      </c>
      <c r="D49" s="348">
        <v>0</v>
      </c>
      <c r="E49" s="347">
        <v>5168.07</v>
      </c>
    </row>
    <row r="50" spans="1:5" ht="11.25" customHeight="1">
      <c r="A50" s="135">
        <v>111400530</v>
      </c>
      <c r="B50" s="135" t="s">
        <v>424</v>
      </c>
      <c r="C50" s="347">
        <v>7837.68</v>
      </c>
      <c r="D50" s="348">
        <v>0</v>
      </c>
      <c r="E50" s="347">
        <v>7837.68</v>
      </c>
    </row>
    <row r="51" spans="1:5" ht="11.25" customHeight="1">
      <c r="A51" s="135">
        <v>111400533</v>
      </c>
      <c r="B51" s="135" t="s">
        <v>897</v>
      </c>
      <c r="C51" s="347">
        <v>23.56</v>
      </c>
      <c r="D51" s="348">
        <v>0</v>
      </c>
      <c r="E51" s="347">
        <v>23.56</v>
      </c>
    </row>
    <row r="52" spans="1:5" ht="11.25" customHeight="1">
      <c r="A52" s="135">
        <v>111400607</v>
      </c>
      <c r="B52" s="135" t="s">
        <v>425</v>
      </c>
      <c r="C52" s="347">
        <v>1074578.34</v>
      </c>
      <c r="D52" s="348">
        <v>0</v>
      </c>
      <c r="E52" s="347">
        <v>1074578.34</v>
      </c>
    </row>
    <row r="53" spans="1:5" ht="11.25">
      <c r="A53" s="135"/>
      <c r="B53" s="135"/>
      <c r="C53" s="347"/>
      <c r="D53" s="348"/>
      <c r="E53" s="347"/>
    </row>
    <row r="54" spans="1:5" ht="11.25">
      <c r="A54" s="135"/>
      <c r="B54" s="135"/>
      <c r="C54" s="347"/>
      <c r="D54" s="348"/>
      <c r="E54" s="347"/>
    </row>
    <row r="55" spans="1:5" ht="11.25">
      <c r="A55" s="314"/>
      <c r="B55" s="314"/>
      <c r="C55" s="315"/>
      <c r="D55" s="313"/>
      <c r="E55" s="315"/>
    </row>
    <row r="56" spans="1:5" ht="11.25">
      <c r="A56" s="316"/>
      <c r="B56" s="316" t="s">
        <v>313</v>
      </c>
      <c r="C56" s="317">
        <f>SUM(C8:C55)</f>
        <v>95140272.16</v>
      </c>
      <c r="D56" s="122"/>
      <c r="E56" s="317">
        <f>SUM(E8:E55)</f>
        <v>95140272.16</v>
      </c>
    </row>
    <row r="57" spans="1:5" ht="11.25">
      <c r="A57" s="318"/>
      <c r="B57" s="318"/>
      <c r="C57" s="319"/>
      <c r="D57" s="318"/>
      <c r="E57" s="319"/>
    </row>
    <row r="58" spans="1:5" ht="11.25">
      <c r="A58" s="318"/>
      <c r="B58" s="318"/>
      <c r="C58" s="319"/>
      <c r="D58" s="318"/>
      <c r="E58" s="319"/>
    </row>
    <row r="59" spans="1:4" ht="11.25" customHeight="1">
      <c r="A59" s="10" t="s">
        <v>314</v>
      </c>
      <c r="B59" s="11"/>
      <c r="C59" s="19"/>
      <c r="D59" s="310" t="s">
        <v>311</v>
      </c>
    </row>
    <row r="60" spans="1:6" ht="11.25">
      <c r="A60" s="243"/>
      <c r="B60" s="243"/>
      <c r="C60" s="9"/>
      <c r="D60" s="5"/>
      <c r="E60" s="6"/>
      <c r="F60" s="243"/>
    </row>
    <row r="61" spans="1:5" ht="15" customHeight="1">
      <c r="A61" s="14" t="s">
        <v>45</v>
      </c>
      <c r="B61" s="15" t="s">
        <v>46</v>
      </c>
      <c r="C61" s="16" t="s">
        <v>47</v>
      </c>
      <c r="D61" s="312" t="s">
        <v>48</v>
      </c>
      <c r="E61" s="321"/>
    </row>
    <row r="62" spans="1:5" ht="11.25" customHeight="1">
      <c r="A62" s="130"/>
      <c r="B62" s="136"/>
      <c r="C62" s="124"/>
      <c r="D62" s="118"/>
      <c r="E62" s="322"/>
    </row>
    <row r="63" spans="1:5" ht="11.25" customHeight="1">
      <c r="A63" s="130"/>
      <c r="B63" s="136"/>
      <c r="C63" s="124"/>
      <c r="D63" s="118"/>
      <c r="E63" s="322"/>
    </row>
    <row r="64" spans="1:5" ht="11.25" customHeight="1">
      <c r="A64" s="130"/>
      <c r="B64" s="136"/>
      <c r="C64" s="124"/>
      <c r="D64" s="118"/>
      <c r="E64" s="322"/>
    </row>
    <row r="65" spans="1:5" ht="11.25" customHeight="1">
      <c r="A65" s="130"/>
      <c r="B65" s="136"/>
      <c r="C65" s="124"/>
      <c r="D65" s="118"/>
      <c r="E65" s="322"/>
    </row>
    <row r="66" spans="1:5" ht="11.25" customHeight="1">
      <c r="A66" s="130"/>
      <c r="B66" s="136"/>
      <c r="C66" s="124"/>
      <c r="D66" s="118"/>
      <c r="E66" s="322"/>
    </row>
    <row r="67" spans="1:5" ht="11.25" customHeight="1">
      <c r="A67" s="130"/>
      <c r="B67" s="136"/>
      <c r="C67" s="124"/>
      <c r="D67" s="118"/>
      <c r="E67" s="322"/>
    </row>
    <row r="68" spans="1:5" ht="11.25" customHeight="1">
      <c r="A68" s="130"/>
      <c r="B68" s="136"/>
      <c r="C68" s="124"/>
      <c r="D68" s="118"/>
      <c r="E68" s="322"/>
    </row>
    <row r="69" spans="1:5" ht="11.25" customHeight="1">
      <c r="A69" s="130"/>
      <c r="B69" s="136"/>
      <c r="C69" s="124"/>
      <c r="D69" s="118"/>
      <c r="E69" s="322"/>
    </row>
    <row r="70" spans="1:5" ht="11.25" customHeight="1">
      <c r="A70" s="130"/>
      <c r="B70" s="136"/>
      <c r="C70" s="124"/>
      <c r="D70" s="118"/>
      <c r="E70" s="322"/>
    </row>
    <row r="71" spans="1:5" ht="11.25" customHeight="1">
      <c r="A71" s="130"/>
      <c r="B71" s="136"/>
      <c r="C71" s="124"/>
      <c r="D71" s="118"/>
      <c r="E71" s="322"/>
    </row>
    <row r="72" spans="1:5" ht="11.25" customHeight="1">
      <c r="A72" s="130"/>
      <c r="B72" s="136"/>
      <c r="C72" s="124"/>
      <c r="D72" s="118"/>
      <c r="E72" s="322"/>
    </row>
    <row r="73" spans="1:5" ht="11.25" customHeight="1">
      <c r="A73" s="130"/>
      <c r="B73" s="136"/>
      <c r="C73" s="124"/>
      <c r="D73" s="118"/>
      <c r="E73" s="322"/>
    </row>
    <row r="74" spans="1:5" ht="11.25" customHeight="1">
      <c r="A74" s="130"/>
      <c r="B74" s="136"/>
      <c r="C74" s="124"/>
      <c r="D74" s="118"/>
      <c r="E74" s="322"/>
    </row>
    <row r="75" spans="1:5" ht="11.25" customHeight="1">
      <c r="A75" s="130"/>
      <c r="B75" s="136"/>
      <c r="C75" s="124"/>
      <c r="D75" s="118"/>
      <c r="E75" s="322"/>
    </row>
    <row r="76" spans="1:5" ht="11.25" customHeight="1">
      <c r="A76" s="130"/>
      <c r="B76" s="136"/>
      <c r="C76" s="124"/>
      <c r="D76" s="118"/>
      <c r="E76" s="322"/>
    </row>
    <row r="77" spans="1:5" ht="11.25" customHeight="1">
      <c r="A77" s="130"/>
      <c r="B77" s="136"/>
      <c r="C77" s="124"/>
      <c r="D77" s="118"/>
      <c r="E77" s="322"/>
    </row>
    <row r="78" spans="1:5" ht="11.25" customHeight="1">
      <c r="A78" s="130"/>
      <c r="B78" s="136"/>
      <c r="C78" s="124"/>
      <c r="D78" s="118"/>
      <c r="E78" s="322"/>
    </row>
    <row r="79" spans="1:5" ht="11.25" customHeight="1">
      <c r="A79" s="130"/>
      <c r="B79" s="136"/>
      <c r="C79" s="124"/>
      <c r="D79" s="118"/>
      <c r="E79" s="322"/>
    </row>
    <row r="80" spans="1:5" ht="11.25" customHeight="1">
      <c r="A80" s="130"/>
      <c r="B80" s="136"/>
      <c r="C80" s="124"/>
      <c r="D80" s="118"/>
      <c r="E80" s="322"/>
    </row>
    <row r="81" spans="1:5" ht="11.25" customHeight="1">
      <c r="A81" s="130"/>
      <c r="B81" s="136"/>
      <c r="C81" s="124"/>
      <c r="D81" s="118"/>
      <c r="E81" s="322"/>
    </row>
    <row r="82" spans="1:5" ht="11.25" customHeight="1">
      <c r="A82" s="130"/>
      <c r="B82" s="136"/>
      <c r="C82" s="124"/>
      <c r="D82" s="118"/>
      <c r="E82" s="322"/>
    </row>
    <row r="83" spans="1:5" ht="11.25" customHeight="1">
      <c r="A83" s="130"/>
      <c r="B83" s="136"/>
      <c r="C83" s="124"/>
      <c r="D83" s="118"/>
      <c r="E83" s="322"/>
    </row>
    <row r="84" spans="1:5" ht="11.25">
      <c r="A84" s="323"/>
      <c r="B84" s="323" t="s">
        <v>315</v>
      </c>
      <c r="C84" s="324">
        <f>SUM(C62:C83)</f>
        <v>0</v>
      </c>
      <c r="D84" s="123"/>
      <c r="E84" s="21"/>
    </row>
    <row r="85" spans="1:6" ht="11.25">
      <c r="A85" s="134"/>
      <c r="B85" s="134"/>
      <c r="C85" s="137"/>
      <c r="D85" s="134"/>
      <c r="E85" s="137"/>
      <c r="F85" s="243"/>
    </row>
    <row r="86" spans="1:6" ht="11.25">
      <c r="A86" s="134"/>
      <c r="B86" s="134"/>
      <c r="C86" s="137"/>
      <c r="D86" s="134"/>
      <c r="E86" s="137"/>
      <c r="F86" s="243"/>
    </row>
    <row r="87" spans="1:5" ht="11.25" customHeight="1">
      <c r="A87" s="10" t="s">
        <v>316</v>
      </c>
      <c r="B87" s="11"/>
      <c r="C87" s="19"/>
      <c r="D87" s="243"/>
      <c r="E87" s="310" t="s">
        <v>311</v>
      </c>
    </row>
    <row r="88" spans="1:6" ht="11.25">
      <c r="A88" s="243"/>
      <c r="B88" s="243"/>
      <c r="C88" s="9"/>
      <c r="D88" s="243"/>
      <c r="E88" s="9"/>
      <c r="F88" s="243"/>
    </row>
    <row r="89" spans="1:6" ht="15" customHeight="1">
      <c r="A89" s="14" t="s">
        <v>45</v>
      </c>
      <c r="B89" s="15" t="s">
        <v>46</v>
      </c>
      <c r="C89" s="16" t="s">
        <v>47</v>
      </c>
      <c r="D89" s="312" t="s">
        <v>48</v>
      </c>
      <c r="E89" s="16" t="s">
        <v>312</v>
      </c>
      <c r="F89" s="22"/>
    </row>
    <row r="90" spans="1:6" ht="11.25">
      <c r="A90" s="130"/>
      <c r="B90" s="136"/>
      <c r="C90" s="124"/>
      <c r="D90" s="124"/>
      <c r="E90" s="118"/>
      <c r="F90" s="322"/>
    </row>
    <row r="91" spans="1:6" ht="11.25">
      <c r="A91" s="130"/>
      <c r="B91" s="136"/>
      <c r="C91" s="124"/>
      <c r="D91" s="124"/>
      <c r="E91" s="118"/>
      <c r="F91" s="322"/>
    </row>
    <row r="92" spans="1:6" ht="11.25">
      <c r="A92" s="130"/>
      <c r="B92" s="136"/>
      <c r="C92" s="124"/>
      <c r="D92" s="124"/>
      <c r="E92" s="118"/>
      <c r="F92" s="322"/>
    </row>
    <row r="93" spans="1:6" ht="11.25">
      <c r="A93" s="130"/>
      <c r="B93" s="136"/>
      <c r="C93" s="124"/>
      <c r="D93" s="124"/>
      <c r="E93" s="118"/>
      <c r="F93" s="322"/>
    </row>
    <row r="94" spans="1:6" ht="11.25">
      <c r="A94" s="130"/>
      <c r="B94" s="136"/>
      <c r="C94" s="124"/>
      <c r="D94" s="124"/>
      <c r="E94" s="118"/>
      <c r="F94" s="322"/>
    </row>
    <row r="95" spans="1:6" ht="11.25">
      <c r="A95" s="130"/>
      <c r="B95" s="136"/>
      <c r="C95" s="124"/>
      <c r="D95" s="124"/>
      <c r="E95" s="118"/>
      <c r="F95" s="322"/>
    </row>
    <row r="96" spans="1:6" ht="11.25">
      <c r="A96" s="130"/>
      <c r="B96" s="136"/>
      <c r="C96" s="124"/>
      <c r="D96" s="124"/>
      <c r="E96" s="118"/>
      <c r="F96" s="322"/>
    </row>
    <row r="97" spans="1:6" ht="11.25">
      <c r="A97" s="323"/>
      <c r="B97" s="323" t="s">
        <v>317</v>
      </c>
      <c r="C97" s="324">
        <f>SUM(C90:C96)</f>
        <v>0</v>
      </c>
      <c r="D97" s="125"/>
      <c r="E97" s="317"/>
      <c r="F97" s="21"/>
    </row>
    <row r="98" spans="1:6" ht="11.25">
      <c r="A98" s="134"/>
      <c r="B98" s="134"/>
      <c r="C98" s="137"/>
      <c r="D98" s="134"/>
      <c r="E98" s="137"/>
      <c r="F98" s="243"/>
    </row>
    <row r="99" spans="1:6" ht="11.25">
      <c r="A99" s="134"/>
      <c r="B99" s="134"/>
      <c r="C99" s="137"/>
      <c r="D99" s="134"/>
      <c r="E99" s="137"/>
      <c r="F99" s="243"/>
    </row>
    <row r="100" spans="1:5" ht="11.25" customHeight="1">
      <c r="A100" s="10" t="s">
        <v>318</v>
      </c>
      <c r="B100" s="11"/>
      <c r="C100" s="19"/>
      <c r="D100" s="243"/>
      <c r="E100" s="310" t="s">
        <v>311</v>
      </c>
    </row>
    <row r="101" spans="1:6" ht="11.25">
      <c r="A101" s="243"/>
      <c r="B101" s="243"/>
      <c r="C101" s="9"/>
      <c r="D101" s="243"/>
      <c r="E101" s="9"/>
      <c r="F101" s="243"/>
    </row>
    <row r="102" spans="1:6" ht="15" customHeight="1">
      <c r="A102" s="14" t="s">
        <v>45</v>
      </c>
      <c r="B102" s="15" t="s">
        <v>46</v>
      </c>
      <c r="C102" s="16" t="s">
        <v>47</v>
      </c>
      <c r="D102" s="312" t="s">
        <v>48</v>
      </c>
      <c r="E102" s="16" t="s">
        <v>312</v>
      </c>
      <c r="F102" s="22"/>
    </row>
    <row r="103" spans="1:6" ht="11.25">
      <c r="A103" s="135"/>
      <c r="B103" s="135"/>
      <c r="C103" s="118"/>
      <c r="D103" s="118"/>
      <c r="E103" s="118"/>
      <c r="F103" s="322"/>
    </row>
    <row r="104" spans="1:6" ht="11.25">
      <c r="A104" s="135"/>
      <c r="B104" s="135"/>
      <c r="C104" s="118"/>
      <c r="D104" s="118"/>
      <c r="E104" s="118"/>
      <c r="F104" s="322"/>
    </row>
    <row r="105" spans="1:6" ht="11.25">
      <c r="A105" s="135"/>
      <c r="B105" s="135"/>
      <c r="C105" s="118"/>
      <c r="D105" s="118"/>
      <c r="E105" s="118"/>
      <c r="F105" s="322"/>
    </row>
    <row r="106" spans="1:6" ht="11.25">
      <c r="A106" s="135"/>
      <c r="B106" s="135"/>
      <c r="C106" s="118"/>
      <c r="D106" s="118"/>
      <c r="E106" s="118"/>
      <c r="F106" s="322"/>
    </row>
    <row r="107" spans="1:6" ht="11.25">
      <c r="A107" s="135"/>
      <c r="B107" s="135"/>
      <c r="C107" s="118"/>
      <c r="D107" s="118"/>
      <c r="E107" s="118"/>
      <c r="F107" s="322"/>
    </row>
    <row r="108" spans="1:6" ht="11.25">
      <c r="A108" s="135"/>
      <c r="B108" s="135"/>
      <c r="C108" s="118"/>
      <c r="D108" s="118"/>
      <c r="E108" s="118"/>
      <c r="F108" s="322"/>
    </row>
    <row r="109" spans="1:6" ht="11.25">
      <c r="A109" s="135"/>
      <c r="B109" s="135"/>
      <c r="C109" s="118"/>
      <c r="D109" s="118"/>
      <c r="E109" s="118"/>
      <c r="F109" s="322"/>
    </row>
    <row r="110" spans="1:6" ht="11.25">
      <c r="A110" s="325"/>
      <c r="B110" s="325" t="s">
        <v>319</v>
      </c>
      <c r="C110" s="24">
        <f>SUM(C103:C109)</f>
        <v>0</v>
      </c>
      <c r="D110" s="126"/>
      <c r="E110" s="326"/>
      <c r="F110" s="21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61 A89 A102"/>
    <dataValidation allowBlank="1" showInputMessage="1" showErrorMessage="1" prompt="Corresponde al nombre o descripción de la cuenta de acuerdo al Plan de Cuentas emitido por el CONAC." sqref="B7 B61 B89 B102"/>
    <dataValidation allowBlank="1" showInputMessage="1" showErrorMessage="1" prompt="Especificar el tipo de instrumento de inversión: Bondes, Petrobonos, Cetes, Mesa de dinero, etc." sqref="D7 D61 D89 D102"/>
    <dataValidation allowBlank="1" showInputMessage="1" showErrorMessage="1" prompt="En los casos en que la inversión se localice en dos o mas tipos de instrumentos, se detallará cada una de ellas y el importe invertido." sqref="E7 E89 E102"/>
    <dataValidation allowBlank="1" showInputMessage="1" showErrorMessage="1" prompt="Saldo final de la Información Financiera Trimestral que se presenta (trimestral: 1er, 2do, 3ro. o 4to.)." sqref="C7 C61 C89 C102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00" zoomScalePageLayoutView="0" workbookViewId="0" topLeftCell="A1">
      <selection activeCell="A8" sqref="A8"/>
    </sheetView>
  </sheetViews>
  <sheetFormatPr defaultColWidth="11.421875" defaultRowHeight="15"/>
  <cols>
    <col min="1" max="1" width="20.7109375" style="243" customWidth="1"/>
    <col min="2" max="2" width="50.7109375" style="243" customWidth="1"/>
    <col min="3" max="7" width="17.7109375" style="9" customWidth="1"/>
    <col min="8" max="9" width="11.421875" style="243" customWidth="1"/>
    <col min="10" max="16384" width="11.421875" style="243" customWidth="1"/>
  </cols>
  <sheetData>
    <row r="1" spans="1:7" ht="11.25">
      <c r="A1" s="3" t="s">
        <v>43</v>
      </c>
      <c r="B1" s="3"/>
      <c r="G1" s="25"/>
    </row>
    <row r="2" spans="1:4" ht="11.25">
      <c r="A2" s="3" t="s">
        <v>174</v>
      </c>
      <c r="B2" s="3"/>
      <c r="C2" s="18"/>
      <c r="D2" s="18"/>
    </row>
    <row r="3" spans="2:4" ht="11.25">
      <c r="B3" s="3"/>
      <c r="C3" s="18"/>
      <c r="D3" s="18"/>
    </row>
    <row r="5" spans="1:7" s="27" customFormat="1" ht="11.25" customHeight="1">
      <c r="A5" s="26" t="s">
        <v>320</v>
      </c>
      <c r="B5" s="26"/>
      <c r="C5" s="327"/>
      <c r="D5" s="327"/>
      <c r="E5" s="9"/>
      <c r="F5" s="9"/>
      <c r="G5" s="328" t="s">
        <v>321</v>
      </c>
    </row>
    <row r="6" spans="1:7" ht="11.25">
      <c r="A6" s="13"/>
      <c r="B6" s="13"/>
      <c r="C6" s="4"/>
      <c r="D6" s="4"/>
      <c r="E6" s="4"/>
      <c r="F6" s="4"/>
      <c r="G6" s="4"/>
    </row>
    <row r="7" spans="1:7" ht="15" customHeight="1">
      <c r="A7" s="14" t="s">
        <v>45</v>
      </c>
      <c r="B7" s="15" t="s">
        <v>46</v>
      </c>
      <c r="C7" s="16" t="s">
        <v>47</v>
      </c>
      <c r="D7" s="329">
        <v>2015</v>
      </c>
      <c r="E7" s="330" t="s">
        <v>322</v>
      </c>
      <c r="F7" s="330" t="s">
        <v>323</v>
      </c>
      <c r="G7" s="331" t="s">
        <v>324</v>
      </c>
    </row>
    <row r="8" spans="1:7" ht="11.25">
      <c r="A8" s="130">
        <v>112200001</v>
      </c>
      <c r="B8" s="130" t="s">
        <v>426</v>
      </c>
      <c r="C8" s="349">
        <v>123968.24</v>
      </c>
      <c r="D8" s="349">
        <v>96993.25</v>
      </c>
      <c r="E8" s="349">
        <v>103155.65</v>
      </c>
      <c r="F8" s="349">
        <v>168540.78</v>
      </c>
      <c r="G8" s="349">
        <v>173947.58</v>
      </c>
    </row>
    <row r="9" spans="1:7" ht="11.25">
      <c r="A9" s="130">
        <v>112200002</v>
      </c>
      <c r="B9" s="130" t="s">
        <v>427</v>
      </c>
      <c r="C9" s="350">
        <v>0</v>
      </c>
      <c r="D9" s="350">
        <v>0</v>
      </c>
      <c r="E9" s="349">
        <v>3979932.78</v>
      </c>
      <c r="F9" s="349">
        <v>3979932.78</v>
      </c>
      <c r="G9" s="349">
        <v>0</v>
      </c>
    </row>
    <row r="10" spans="1:7" ht="11.25">
      <c r="A10" s="130">
        <v>112200003</v>
      </c>
      <c r="B10" s="130" t="s">
        <v>428</v>
      </c>
      <c r="C10" s="349">
        <v>258577.04</v>
      </c>
      <c r="D10" s="349">
        <v>258577.04</v>
      </c>
      <c r="E10" s="349">
        <v>258577.04</v>
      </c>
      <c r="F10" s="349">
        <v>1398477.89</v>
      </c>
      <c r="G10" s="349">
        <v>1268326.38</v>
      </c>
    </row>
    <row r="11" spans="1:7" ht="11.25">
      <c r="A11" s="130">
        <v>112200005</v>
      </c>
      <c r="B11" s="130" t="s">
        <v>429</v>
      </c>
      <c r="C11" s="349">
        <v>2485915.56</v>
      </c>
      <c r="D11" s="349">
        <v>2485915.56</v>
      </c>
      <c r="E11" s="349">
        <v>2485915.56</v>
      </c>
      <c r="F11" s="349">
        <v>2485915.56</v>
      </c>
      <c r="G11" s="349">
        <v>0</v>
      </c>
    </row>
    <row r="12" spans="1:7" ht="11.25">
      <c r="A12" s="130">
        <v>112200006</v>
      </c>
      <c r="B12" s="130" t="s">
        <v>430</v>
      </c>
      <c r="C12" s="349">
        <v>2281298.51</v>
      </c>
      <c r="D12" s="349">
        <v>2281298.51</v>
      </c>
      <c r="E12" s="349">
        <v>2281298.51</v>
      </c>
      <c r="F12" s="349">
        <v>2281298.51</v>
      </c>
      <c r="G12" s="349">
        <v>0</v>
      </c>
    </row>
    <row r="13" spans="1:7" ht="11.25">
      <c r="A13" s="130">
        <v>112200007</v>
      </c>
      <c r="B13" s="130" t="s">
        <v>431</v>
      </c>
      <c r="C13" s="349">
        <v>2304151.35</v>
      </c>
      <c r="D13" s="349">
        <v>2304151.35</v>
      </c>
      <c r="E13" s="349">
        <v>1895325.86</v>
      </c>
      <c r="F13" s="349">
        <v>0</v>
      </c>
      <c r="G13" s="350">
        <v>0</v>
      </c>
    </row>
    <row r="14" spans="1:7" ht="11.25">
      <c r="A14" s="130">
        <v>112200008</v>
      </c>
      <c r="B14" s="130" t="s">
        <v>432</v>
      </c>
      <c r="C14" s="349">
        <v>4851.17</v>
      </c>
      <c r="D14" s="349">
        <v>4851.17</v>
      </c>
      <c r="E14" s="349">
        <v>0</v>
      </c>
      <c r="F14" s="350">
        <v>0</v>
      </c>
      <c r="G14" s="350">
        <v>0</v>
      </c>
    </row>
    <row r="15" spans="1:7" ht="11.25">
      <c r="A15" s="130">
        <v>112200009</v>
      </c>
      <c r="B15" s="130" t="s">
        <v>942</v>
      </c>
      <c r="C15" s="349">
        <v>80.54</v>
      </c>
      <c r="D15" s="349">
        <v>0</v>
      </c>
      <c r="E15" s="349">
        <v>0</v>
      </c>
      <c r="F15" s="349">
        <v>0</v>
      </c>
      <c r="G15" s="350">
        <v>0</v>
      </c>
    </row>
    <row r="16" spans="1:7" ht="11.25">
      <c r="A16" s="130">
        <v>112200010</v>
      </c>
      <c r="B16" s="130" t="s">
        <v>979</v>
      </c>
      <c r="C16" s="138">
        <v>3283928.67</v>
      </c>
      <c r="D16" s="138">
        <v>0</v>
      </c>
      <c r="E16" s="138">
        <v>0</v>
      </c>
      <c r="F16" s="138">
        <v>0</v>
      </c>
      <c r="G16" s="138">
        <v>0</v>
      </c>
    </row>
    <row r="17" spans="1:9" ht="11.25">
      <c r="A17" s="130">
        <v>112400002</v>
      </c>
      <c r="B17" s="130" t="s">
        <v>433</v>
      </c>
      <c r="C17" s="138">
        <v>54.99</v>
      </c>
      <c r="D17" s="138">
        <v>54.99</v>
      </c>
      <c r="E17" s="138">
        <v>54.99</v>
      </c>
      <c r="F17" s="138">
        <v>0</v>
      </c>
      <c r="G17" s="138">
        <v>0</v>
      </c>
      <c r="I17" s="332"/>
    </row>
    <row r="18" spans="1:7" ht="11.25">
      <c r="A18" s="132"/>
      <c r="B18" s="132" t="s">
        <v>325</v>
      </c>
      <c r="C18" s="139">
        <f>SUM(C8:C17)</f>
        <v>10742826.069999998</v>
      </c>
      <c r="D18" s="139">
        <f>SUM(D8:D17)</f>
        <v>7431841.869999999</v>
      </c>
      <c r="E18" s="139">
        <f>SUM(E8:E17)</f>
        <v>11004260.389999999</v>
      </c>
      <c r="F18" s="139">
        <f>SUM(F8:F17)</f>
        <v>10314165.52</v>
      </c>
      <c r="G18" s="139">
        <f>SUM(G8:G17)</f>
        <v>1442273.96</v>
      </c>
    </row>
    <row r="19" spans="1:7" ht="11.25">
      <c r="A19" s="134"/>
      <c r="B19" s="134"/>
      <c r="C19" s="137"/>
      <c r="D19" s="137"/>
      <c r="E19" s="137"/>
      <c r="F19" s="137"/>
      <c r="G19" s="137"/>
    </row>
    <row r="20" spans="1:7" ht="11.25">
      <c r="A20" s="134"/>
      <c r="B20" s="134"/>
      <c r="C20" s="137"/>
      <c r="D20" s="137"/>
      <c r="E20" s="137"/>
      <c r="F20" s="137"/>
      <c r="G20" s="137"/>
    </row>
    <row r="21" spans="1:7" s="27" customFormat="1" ht="11.25" customHeight="1">
      <c r="A21" s="26" t="s">
        <v>326</v>
      </c>
      <c r="B21" s="26"/>
      <c r="C21" s="327"/>
      <c r="D21" s="327"/>
      <c r="E21" s="9"/>
      <c r="F21" s="9"/>
      <c r="G21" s="328" t="s">
        <v>321</v>
      </c>
    </row>
    <row r="22" spans="1:7" ht="11.25">
      <c r="A22" s="13"/>
      <c r="B22" s="13"/>
      <c r="C22" s="4"/>
      <c r="D22" s="4"/>
      <c r="E22" s="4"/>
      <c r="F22" s="4"/>
      <c r="G22" s="4"/>
    </row>
    <row r="23" spans="1:7" ht="15" customHeight="1">
      <c r="A23" s="14" t="s">
        <v>45</v>
      </c>
      <c r="B23" s="15" t="s">
        <v>46</v>
      </c>
      <c r="C23" s="16" t="s">
        <v>47</v>
      </c>
      <c r="D23" s="329">
        <v>2015</v>
      </c>
      <c r="E23" s="330" t="s">
        <v>322</v>
      </c>
      <c r="F23" s="330" t="s">
        <v>323</v>
      </c>
      <c r="G23" s="331" t="s">
        <v>324</v>
      </c>
    </row>
    <row r="24" spans="1:7" ht="11.25">
      <c r="A24" s="130"/>
      <c r="B24" s="130"/>
      <c r="C24" s="138"/>
      <c r="D24" s="138"/>
      <c r="E24" s="138"/>
      <c r="F24" s="138"/>
      <c r="G24" s="138"/>
    </row>
    <row r="25" spans="1:7" ht="11.25">
      <c r="A25" s="130"/>
      <c r="B25" s="130"/>
      <c r="C25" s="138"/>
      <c r="D25" s="138"/>
      <c r="E25" s="138"/>
      <c r="F25" s="138"/>
      <c r="G25" s="138"/>
    </row>
    <row r="26" spans="1:7" ht="11.25">
      <c r="A26" s="130"/>
      <c r="B26" s="130"/>
      <c r="C26" s="138"/>
      <c r="D26" s="138"/>
      <c r="E26" s="138"/>
      <c r="F26" s="138"/>
      <c r="G26" s="138"/>
    </row>
    <row r="27" spans="1:7" ht="11.25">
      <c r="A27" s="130"/>
      <c r="B27" s="130"/>
      <c r="C27" s="138"/>
      <c r="D27" s="138"/>
      <c r="E27" s="138"/>
      <c r="F27" s="138"/>
      <c r="G27" s="138"/>
    </row>
    <row r="28" spans="1:7" ht="11.25">
      <c r="A28" s="132"/>
      <c r="B28" s="132" t="s">
        <v>327</v>
      </c>
      <c r="C28" s="139">
        <f>SUM(C24:C27)</f>
        <v>0</v>
      </c>
      <c r="D28" s="139">
        <f>SUM(D24:D27)</f>
        <v>0</v>
      </c>
      <c r="E28" s="139">
        <f>SUM(E24:E27)</f>
        <v>0</v>
      </c>
      <c r="F28" s="139">
        <f>SUM(F24:F27)</f>
        <v>0</v>
      </c>
      <c r="G28" s="139">
        <f>SUM(G24:G27)</f>
        <v>0</v>
      </c>
    </row>
  </sheetData>
  <sheetProtection/>
  <dataValidations count="7">
    <dataValidation allowBlank="1" showInputMessage="1" showErrorMessage="1" prompt="Corresponde al número de la cuenta de acuerdo al Plan de Cuentas emitido por el CONAC (DOF 23/12/2015)." sqref="A7 A23"/>
    <dataValidation allowBlank="1" showInputMessage="1" showErrorMessage="1" prompt="Saldo final al 31 de diciembre de 2015." sqref="D23 D7"/>
    <dataValidation allowBlank="1" showInputMessage="1" showErrorMessage="1" prompt="Saldo final al 31 de diciembre de 2014." sqref="E23 E7"/>
    <dataValidation allowBlank="1" showInputMessage="1" showErrorMessage="1" prompt="Saldo final al 31 de diciembre de 2013." sqref="F7 F23"/>
    <dataValidation allowBlank="1" showInputMessage="1" showErrorMessage="1" prompt="Corresponde al nombre o descripción de la cuenta de acuerdo al Plan de Cuentas emitido por el CONAC." sqref="B7 B23"/>
    <dataValidation allowBlank="1" showInputMessage="1" showErrorMessage="1" prompt="Saldo final al 31 de diciembre de 2012." sqref="G7 G23"/>
    <dataValidation allowBlank="1" showInputMessage="1" showErrorMessage="1" prompt="Saldo final de la Información Financiera Trimestral que se presenta (trimestral: 1er, 2do, 3ro. o 4to.)." sqref="C7 C23"/>
  </dataValidations>
  <printOptions/>
  <pageMargins left="0.7" right="0.7" top="0.75" bottom="0.75" header="0.3" footer="0.3"/>
  <pageSetup fitToHeight="1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243" customWidth="1"/>
    <col min="2" max="2" width="50.7109375" style="243" customWidth="1"/>
    <col min="3" max="7" width="17.7109375" style="9" customWidth="1"/>
    <col min="8" max="9" width="18.7109375" style="243" customWidth="1"/>
    <col min="10" max="10" width="11.421875" style="243" customWidth="1"/>
    <col min="11" max="16384" width="11.421875" style="243" customWidth="1"/>
  </cols>
  <sheetData>
    <row r="1" spans="1:9" ht="11.25">
      <c r="A1" s="3" t="s">
        <v>43</v>
      </c>
      <c r="B1" s="3"/>
      <c r="I1" s="7"/>
    </row>
    <row r="2" spans="1:2" ht="11.25">
      <c r="A2" s="3" t="s">
        <v>174</v>
      </c>
      <c r="B2" s="3"/>
    </row>
    <row r="3" ht="11.25">
      <c r="J3" s="17"/>
    </row>
    <row r="4" ht="11.25">
      <c r="J4" s="17"/>
    </row>
    <row r="5" spans="1:9" ht="11.25" customHeight="1">
      <c r="A5" s="10" t="s">
        <v>341</v>
      </c>
      <c r="B5" s="11"/>
      <c r="E5" s="28"/>
      <c r="F5" s="28"/>
      <c r="I5" s="42" t="s">
        <v>342</v>
      </c>
    </row>
    <row r="6" spans="1:6" ht="11.25">
      <c r="A6" s="29"/>
      <c r="B6" s="29"/>
      <c r="C6" s="28"/>
      <c r="D6" s="28"/>
      <c r="E6" s="28"/>
      <c r="F6" s="28"/>
    </row>
    <row r="7" spans="1:9" ht="15" customHeight="1">
      <c r="A7" s="14" t="s">
        <v>45</v>
      </c>
      <c r="B7" s="15" t="s">
        <v>46</v>
      </c>
      <c r="C7" s="30" t="s">
        <v>49</v>
      </c>
      <c r="D7" s="30" t="s">
        <v>50</v>
      </c>
      <c r="E7" s="30" t="s">
        <v>51</v>
      </c>
      <c r="F7" s="30" t="s">
        <v>52</v>
      </c>
      <c r="G7" s="31" t="s">
        <v>53</v>
      </c>
      <c r="H7" s="15" t="s">
        <v>54</v>
      </c>
      <c r="I7" s="15" t="s">
        <v>55</v>
      </c>
    </row>
    <row r="8" spans="1:9" ht="11.25">
      <c r="A8" s="136">
        <v>112300001</v>
      </c>
      <c r="B8" s="140" t="s">
        <v>434</v>
      </c>
      <c r="C8" s="347">
        <v>18601.25</v>
      </c>
      <c r="D8" s="351">
        <v>18601.25</v>
      </c>
      <c r="E8" s="338"/>
      <c r="F8" s="338"/>
      <c r="G8" s="339"/>
      <c r="H8" s="121"/>
      <c r="I8" s="340"/>
    </row>
    <row r="9" spans="1:9" ht="11.25">
      <c r="A9" s="136">
        <v>112300003</v>
      </c>
      <c r="B9" s="140" t="s">
        <v>435</v>
      </c>
      <c r="C9" s="347">
        <v>23350.53</v>
      </c>
      <c r="D9" s="351">
        <v>23350.53</v>
      </c>
      <c r="E9" s="338"/>
      <c r="F9" s="338"/>
      <c r="G9" s="339"/>
      <c r="H9" s="121"/>
      <c r="I9" s="340"/>
    </row>
    <row r="10" spans="1:9" ht="11.25">
      <c r="A10" s="136">
        <v>112300009</v>
      </c>
      <c r="B10" s="140" t="s">
        <v>436</v>
      </c>
      <c r="C10" s="352">
        <v>850000</v>
      </c>
      <c r="D10" s="351">
        <v>850000</v>
      </c>
      <c r="E10" s="338"/>
      <c r="F10" s="338"/>
      <c r="G10" s="339"/>
      <c r="H10" s="121"/>
      <c r="I10" s="340"/>
    </row>
    <row r="11" spans="1:9" ht="11.25">
      <c r="A11" s="136"/>
      <c r="B11" s="140"/>
      <c r="C11" s="341"/>
      <c r="D11" s="338"/>
      <c r="E11" s="338"/>
      <c r="F11" s="338"/>
      <c r="G11" s="339"/>
      <c r="H11" s="121"/>
      <c r="I11" s="340"/>
    </row>
    <row r="12" spans="1:9" ht="11.25">
      <c r="A12" s="136"/>
      <c r="B12" s="140"/>
      <c r="C12" s="341"/>
      <c r="D12" s="338"/>
      <c r="E12" s="338"/>
      <c r="F12" s="338"/>
      <c r="G12" s="339"/>
      <c r="H12" s="121"/>
      <c r="I12" s="340"/>
    </row>
    <row r="13" spans="1:9" ht="11.25">
      <c r="A13" s="136"/>
      <c r="B13" s="140"/>
      <c r="C13" s="341"/>
      <c r="D13" s="338"/>
      <c r="E13" s="338"/>
      <c r="F13" s="338"/>
      <c r="G13" s="339"/>
      <c r="H13" s="121"/>
      <c r="I13" s="340"/>
    </row>
    <row r="14" spans="1:9" ht="11.25">
      <c r="A14" s="136"/>
      <c r="B14" s="140"/>
      <c r="C14" s="341"/>
      <c r="D14" s="338"/>
      <c r="E14" s="338"/>
      <c r="F14" s="338"/>
      <c r="G14" s="339"/>
      <c r="H14" s="121"/>
      <c r="I14" s="340"/>
    </row>
    <row r="15" spans="1:9" ht="11.25">
      <c r="A15" s="132"/>
      <c r="B15" s="132" t="s">
        <v>343</v>
      </c>
      <c r="C15" s="139">
        <f>SUM(C8:C14)</f>
        <v>891951.78</v>
      </c>
      <c r="D15" s="139">
        <f>SUM(D8:D14)</f>
        <v>891951.78</v>
      </c>
      <c r="E15" s="139">
        <f>SUM(E8:E14)</f>
        <v>0</v>
      </c>
      <c r="F15" s="139">
        <f>SUM(F8:F14)</f>
        <v>0</v>
      </c>
      <c r="G15" s="139">
        <f>SUM(G8:G14)</f>
        <v>0</v>
      </c>
      <c r="H15" s="122"/>
      <c r="I15" s="122"/>
    </row>
    <row r="16" spans="1:9" ht="11.25">
      <c r="A16" s="134"/>
      <c r="B16" s="134"/>
      <c r="C16" s="137"/>
      <c r="D16" s="137"/>
      <c r="E16" s="137"/>
      <c r="F16" s="137"/>
      <c r="G16" s="137"/>
      <c r="H16" s="134"/>
      <c r="I16" s="134"/>
    </row>
    <row r="17" spans="1:9" ht="11.25">
      <c r="A17" s="134"/>
      <c r="B17" s="134"/>
      <c r="C17" s="137"/>
      <c r="D17" s="137"/>
      <c r="E17" s="137"/>
      <c r="F17" s="137"/>
      <c r="G17" s="137"/>
      <c r="H17" s="134"/>
      <c r="I17" s="134"/>
    </row>
    <row r="18" spans="1:9" ht="11.25" customHeight="1">
      <c r="A18" s="10" t="s">
        <v>344</v>
      </c>
      <c r="B18" s="11"/>
      <c r="E18" s="28"/>
      <c r="F18" s="28"/>
      <c r="I18" s="42" t="s">
        <v>342</v>
      </c>
    </row>
    <row r="19" spans="1:6" ht="11.25">
      <c r="A19" s="29"/>
      <c r="B19" s="29"/>
      <c r="C19" s="28"/>
      <c r="D19" s="28"/>
      <c r="E19" s="28"/>
      <c r="F19" s="28"/>
    </row>
    <row r="20" spans="1:9" ht="15" customHeight="1">
      <c r="A20" s="14" t="s">
        <v>45</v>
      </c>
      <c r="B20" s="15" t="s">
        <v>46</v>
      </c>
      <c r="C20" s="30" t="s">
        <v>49</v>
      </c>
      <c r="D20" s="30" t="s">
        <v>50</v>
      </c>
      <c r="E20" s="30" t="s">
        <v>51</v>
      </c>
      <c r="F20" s="30" t="s">
        <v>52</v>
      </c>
      <c r="G20" s="31" t="s">
        <v>53</v>
      </c>
      <c r="H20" s="15" t="s">
        <v>54</v>
      </c>
      <c r="I20" s="15" t="s">
        <v>55</v>
      </c>
    </row>
    <row r="21" spans="1:9" ht="11.25">
      <c r="A21" s="135">
        <v>112500001</v>
      </c>
      <c r="B21" s="135" t="s">
        <v>437</v>
      </c>
      <c r="C21" s="347">
        <v>108440.05</v>
      </c>
      <c r="D21" s="353">
        <v>108440.05</v>
      </c>
      <c r="E21" s="119"/>
      <c r="F21" s="119"/>
      <c r="G21" s="119"/>
      <c r="H21" s="121"/>
      <c r="I21" s="121"/>
    </row>
    <row r="22" spans="1:9" ht="11.25">
      <c r="A22" s="135"/>
      <c r="B22" s="135"/>
      <c r="C22" s="118"/>
      <c r="D22" s="119"/>
      <c r="E22" s="119"/>
      <c r="F22" s="119"/>
      <c r="G22" s="119"/>
      <c r="H22" s="121"/>
      <c r="I22" s="121"/>
    </row>
    <row r="23" spans="1:9" ht="11.25">
      <c r="A23" s="135"/>
      <c r="B23" s="135"/>
      <c r="C23" s="118"/>
      <c r="D23" s="119"/>
      <c r="E23" s="119"/>
      <c r="F23" s="119"/>
      <c r="G23" s="119"/>
      <c r="H23" s="121"/>
      <c r="I23" s="121"/>
    </row>
    <row r="24" spans="1:9" ht="11.25">
      <c r="A24" s="135"/>
      <c r="B24" s="135"/>
      <c r="C24" s="118"/>
      <c r="D24" s="119"/>
      <c r="E24" s="119"/>
      <c r="F24" s="119"/>
      <c r="G24" s="119"/>
      <c r="H24" s="121"/>
      <c r="I24" s="121"/>
    </row>
    <row r="25" spans="1:9" ht="11.25">
      <c r="A25" s="141"/>
      <c r="B25" s="141" t="s">
        <v>345</v>
      </c>
      <c r="C25" s="122">
        <f>SUM(C21:C24)</f>
        <v>108440.05</v>
      </c>
      <c r="D25" s="122">
        <f>SUM(D21:D24)</f>
        <v>108440.05</v>
      </c>
      <c r="E25" s="122">
        <f>SUM(E21:E24)</f>
        <v>0</v>
      </c>
      <c r="F25" s="122">
        <f>SUM(F21:F24)</f>
        <v>0</v>
      </c>
      <c r="G25" s="122">
        <f>SUM(G21:G24)</f>
        <v>0</v>
      </c>
      <c r="H25" s="122"/>
      <c r="I25" s="122"/>
    </row>
    <row r="28" spans="1:9" ht="11.25">
      <c r="A28" s="10" t="s">
        <v>346</v>
      </c>
      <c r="B28" s="11"/>
      <c r="E28" s="28"/>
      <c r="F28" s="28"/>
      <c r="I28" s="42" t="s">
        <v>342</v>
      </c>
    </row>
    <row r="29" spans="1:6" ht="11.25">
      <c r="A29" s="29"/>
      <c r="B29" s="29"/>
      <c r="C29" s="28"/>
      <c r="D29" s="28"/>
      <c r="E29" s="28"/>
      <c r="F29" s="28"/>
    </row>
    <row r="30" spans="1:9" ht="11.25">
      <c r="A30" s="14" t="s">
        <v>45</v>
      </c>
      <c r="B30" s="15" t="s">
        <v>46</v>
      </c>
      <c r="C30" s="30" t="s">
        <v>49</v>
      </c>
      <c r="D30" s="30" t="s">
        <v>50</v>
      </c>
      <c r="E30" s="30" t="s">
        <v>51</v>
      </c>
      <c r="F30" s="30" t="s">
        <v>52</v>
      </c>
      <c r="G30" s="31" t="s">
        <v>53</v>
      </c>
      <c r="H30" s="15" t="s">
        <v>54</v>
      </c>
      <c r="I30" s="15" t="s">
        <v>55</v>
      </c>
    </row>
    <row r="31" spans="1:9" ht="11.25">
      <c r="A31" s="135"/>
      <c r="B31" s="135"/>
      <c r="C31" s="118"/>
      <c r="D31" s="119"/>
      <c r="E31" s="119"/>
      <c r="F31" s="119"/>
      <c r="G31" s="119"/>
      <c r="H31" s="121"/>
      <c r="I31" s="121"/>
    </row>
    <row r="32" spans="1:9" ht="11.25">
      <c r="A32" s="135"/>
      <c r="B32" s="135"/>
      <c r="C32" s="118"/>
      <c r="D32" s="119"/>
      <c r="E32" s="119"/>
      <c r="F32" s="119"/>
      <c r="G32" s="119"/>
      <c r="H32" s="121"/>
      <c r="I32" s="121"/>
    </row>
    <row r="33" spans="1:9" ht="11.25">
      <c r="A33" s="135"/>
      <c r="B33" s="135"/>
      <c r="C33" s="118"/>
      <c r="D33" s="119"/>
      <c r="E33" s="119"/>
      <c r="F33" s="119"/>
      <c r="G33" s="119"/>
      <c r="H33" s="121"/>
      <c r="I33" s="121"/>
    </row>
    <row r="34" spans="1:9" ht="11.25">
      <c r="A34" s="135"/>
      <c r="B34" s="135"/>
      <c r="C34" s="118"/>
      <c r="D34" s="119"/>
      <c r="E34" s="119"/>
      <c r="F34" s="119"/>
      <c r="G34" s="119"/>
      <c r="H34" s="121"/>
      <c r="I34" s="121"/>
    </row>
    <row r="35" spans="1:9" ht="11.25">
      <c r="A35" s="141"/>
      <c r="B35" s="141" t="s">
        <v>347</v>
      </c>
      <c r="C35" s="122">
        <f>SUM(C31:C34)</f>
        <v>0</v>
      </c>
      <c r="D35" s="122">
        <f>SUM(D31:D34)</f>
        <v>0</v>
      </c>
      <c r="E35" s="122">
        <f>SUM(E31:E34)</f>
        <v>0</v>
      </c>
      <c r="F35" s="122">
        <f>SUM(F31:F34)</f>
        <v>0</v>
      </c>
      <c r="G35" s="122">
        <f>SUM(G31:G34)</f>
        <v>0</v>
      </c>
      <c r="H35" s="122"/>
      <c r="I35" s="122"/>
    </row>
    <row r="38" spans="1:9" ht="11.25">
      <c r="A38" s="10" t="s">
        <v>348</v>
      </c>
      <c r="B38" s="11"/>
      <c r="E38" s="28"/>
      <c r="F38" s="28"/>
      <c r="I38" s="42" t="s">
        <v>342</v>
      </c>
    </row>
    <row r="39" spans="1:6" ht="11.25">
      <c r="A39" s="29"/>
      <c r="B39" s="29"/>
      <c r="C39" s="28"/>
      <c r="D39" s="28"/>
      <c r="E39" s="28"/>
      <c r="F39" s="28"/>
    </row>
    <row r="40" spans="1:9" ht="11.25">
      <c r="A40" s="14" t="s">
        <v>45</v>
      </c>
      <c r="B40" s="15" t="s">
        <v>46</v>
      </c>
      <c r="C40" s="30" t="s">
        <v>49</v>
      </c>
      <c r="D40" s="30" t="s">
        <v>50</v>
      </c>
      <c r="E40" s="30" t="s">
        <v>51</v>
      </c>
      <c r="F40" s="30" t="s">
        <v>52</v>
      </c>
      <c r="G40" s="31" t="s">
        <v>53</v>
      </c>
      <c r="H40" s="15" t="s">
        <v>54</v>
      </c>
      <c r="I40" s="15" t="s">
        <v>55</v>
      </c>
    </row>
    <row r="41" spans="1:9" ht="11.25">
      <c r="A41" s="135">
        <v>112900001</v>
      </c>
      <c r="B41" s="135" t="s">
        <v>438</v>
      </c>
      <c r="C41" s="347">
        <v>10797144.3</v>
      </c>
      <c r="D41" s="353">
        <v>10797144.3</v>
      </c>
      <c r="E41" s="119"/>
      <c r="F41" s="119"/>
      <c r="G41" s="119"/>
      <c r="H41" s="121"/>
      <c r="I41" s="121"/>
    </row>
    <row r="42" spans="1:9" ht="11.25">
      <c r="A42" s="135">
        <v>112900002</v>
      </c>
      <c r="B42" s="135" t="s">
        <v>943</v>
      </c>
      <c r="C42" s="118">
        <v>2799528.83</v>
      </c>
      <c r="D42" s="119">
        <v>2799528.83</v>
      </c>
      <c r="E42" s="119"/>
      <c r="F42" s="119"/>
      <c r="G42" s="119"/>
      <c r="H42" s="121"/>
      <c r="I42" s="121"/>
    </row>
    <row r="43" spans="1:9" ht="11.25">
      <c r="A43" s="135"/>
      <c r="B43" s="135"/>
      <c r="C43" s="118"/>
      <c r="D43" s="119"/>
      <c r="E43" s="119"/>
      <c r="F43" s="119"/>
      <c r="G43" s="119"/>
      <c r="H43" s="121"/>
      <c r="I43" s="121"/>
    </row>
    <row r="44" spans="1:9" ht="11.25">
      <c r="A44" s="135"/>
      <c r="B44" s="135"/>
      <c r="C44" s="118"/>
      <c r="D44" s="119"/>
      <c r="E44" s="119"/>
      <c r="F44" s="119"/>
      <c r="G44" s="119"/>
      <c r="H44" s="121"/>
      <c r="I44" s="121"/>
    </row>
    <row r="45" spans="1:9" ht="11.25">
      <c r="A45" s="141"/>
      <c r="B45" s="141" t="s">
        <v>349</v>
      </c>
      <c r="C45" s="122">
        <f>SUM(C41:C44)</f>
        <v>13596673.13</v>
      </c>
      <c r="D45" s="122">
        <f>SUM(D41:D44)</f>
        <v>13596673.13</v>
      </c>
      <c r="E45" s="122">
        <f>SUM(E41:E44)</f>
        <v>0</v>
      </c>
      <c r="F45" s="122">
        <f>SUM(F41:F44)</f>
        <v>0</v>
      </c>
      <c r="G45" s="122">
        <f>SUM(G41:G44)</f>
        <v>0</v>
      </c>
      <c r="H45" s="122"/>
      <c r="I45" s="122"/>
    </row>
    <row r="48" spans="1:6" ht="11.25">
      <c r="A48" s="10" t="s">
        <v>211</v>
      </c>
      <c r="B48" s="11"/>
      <c r="C48" s="28"/>
      <c r="D48" s="28"/>
      <c r="E48" s="28"/>
      <c r="F48" s="28"/>
    </row>
    <row r="49" spans="1:6" ht="11.25">
      <c r="A49" s="29"/>
      <c r="B49" s="29"/>
      <c r="C49" s="28"/>
      <c r="D49" s="28"/>
      <c r="E49" s="28"/>
      <c r="F49" s="28"/>
    </row>
    <row r="50" spans="1:9" ht="11.25">
      <c r="A50" s="14" t="s">
        <v>45</v>
      </c>
      <c r="B50" s="15" t="s">
        <v>46</v>
      </c>
      <c r="C50" s="30" t="s">
        <v>49</v>
      </c>
      <c r="D50" s="30" t="s">
        <v>50</v>
      </c>
      <c r="E50" s="30" t="s">
        <v>51</v>
      </c>
      <c r="F50" s="30" t="s">
        <v>52</v>
      </c>
      <c r="G50" s="31" t="s">
        <v>53</v>
      </c>
      <c r="H50" s="15" t="s">
        <v>54</v>
      </c>
      <c r="I50" s="15" t="s">
        <v>55</v>
      </c>
    </row>
    <row r="51" spans="1:9" ht="11.25">
      <c r="A51" s="135">
        <v>113100001</v>
      </c>
      <c r="B51" s="135" t="s">
        <v>439</v>
      </c>
      <c r="C51" s="347">
        <v>4399717.7</v>
      </c>
      <c r="D51" s="353">
        <v>4399717.7</v>
      </c>
      <c r="E51" s="119"/>
      <c r="F51" s="119"/>
      <c r="G51" s="119"/>
      <c r="H51" s="121"/>
      <c r="I51" s="121"/>
    </row>
    <row r="52" spans="1:9" ht="11.25">
      <c r="A52" s="135">
        <v>113200001</v>
      </c>
      <c r="B52" s="135" t="s">
        <v>440</v>
      </c>
      <c r="C52" s="347">
        <v>1534525.62</v>
      </c>
      <c r="D52" s="353">
        <v>1534525.62</v>
      </c>
      <c r="E52" s="119"/>
      <c r="F52" s="119"/>
      <c r="G52" s="119"/>
      <c r="H52" s="121"/>
      <c r="I52" s="121"/>
    </row>
    <row r="53" spans="1:9" ht="11.25">
      <c r="A53" s="135">
        <v>113400001</v>
      </c>
      <c r="B53" s="135" t="s">
        <v>441</v>
      </c>
      <c r="C53" s="347">
        <v>40266293.23</v>
      </c>
      <c r="D53" s="353">
        <v>40266293.23</v>
      </c>
      <c r="E53" s="119"/>
      <c r="F53" s="119"/>
      <c r="G53" s="119"/>
      <c r="H53" s="121"/>
      <c r="I53" s="121"/>
    </row>
    <row r="54" spans="1:9" ht="11.25">
      <c r="A54" s="135"/>
      <c r="B54" s="135"/>
      <c r="C54" s="118"/>
      <c r="D54" s="119"/>
      <c r="E54" s="119"/>
      <c r="F54" s="119"/>
      <c r="G54" s="119"/>
      <c r="H54" s="121"/>
      <c r="I54" s="121"/>
    </row>
    <row r="55" spans="1:9" ht="11.25">
      <c r="A55" s="135"/>
      <c r="B55" s="135"/>
      <c r="C55" s="118"/>
      <c r="D55" s="119"/>
      <c r="E55" s="119"/>
      <c r="F55" s="119"/>
      <c r="G55" s="119"/>
      <c r="H55" s="121"/>
      <c r="I55" s="121"/>
    </row>
    <row r="56" spans="1:9" ht="11.25">
      <c r="A56" s="135"/>
      <c r="B56" s="135"/>
      <c r="C56" s="118"/>
      <c r="D56" s="119"/>
      <c r="E56" s="119"/>
      <c r="F56" s="119"/>
      <c r="G56" s="119"/>
      <c r="H56" s="121"/>
      <c r="I56" s="121"/>
    </row>
    <row r="57" spans="1:9" ht="11.25">
      <c r="A57" s="135"/>
      <c r="B57" s="135"/>
      <c r="C57" s="118"/>
      <c r="D57" s="119"/>
      <c r="E57" s="119"/>
      <c r="F57" s="119"/>
      <c r="G57" s="119"/>
      <c r="H57" s="121"/>
      <c r="I57" s="121"/>
    </row>
    <row r="58" spans="1:9" ht="11.25">
      <c r="A58" s="135"/>
      <c r="B58" s="135"/>
      <c r="C58" s="118"/>
      <c r="D58" s="119"/>
      <c r="E58" s="119"/>
      <c r="F58" s="119"/>
      <c r="G58" s="119"/>
      <c r="H58" s="121"/>
      <c r="I58" s="121"/>
    </row>
    <row r="59" spans="1:9" ht="11.25">
      <c r="A59" s="135"/>
      <c r="B59" s="135"/>
      <c r="C59" s="118"/>
      <c r="D59" s="119"/>
      <c r="E59" s="119"/>
      <c r="F59" s="119"/>
      <c r="G59" s="119"/>
      <c r="H59" s="121"/>
      <c r="I59" s="121"/>
    </row>
    <row r="60" spans="1:9" ht="11.25">
      <c r="A60" s="135"/>
      <c r="B60" s="135"/>
      <c r="C60" s="118"/>
      <c r="D60" s="119"/>
      <c r="E60" s="119"/>
      <c r="F60" s="119"/>
      <c r="G60" s="119"/>
      <c r="H60" s="121"/>
      <c r="I60" s="121"/>
    </row>
    <row r="61" spans="1:9" ht="11.25">
      <c r="A61" s="135"/>
      <c r="B61" s="135"/>
      <c r="C61" s="118"/>
      <c r="D61" s="119"/>
      <c r="E61" s="119"/>
      <c r="F61" s="119"/>
      <c r="G61" s="119"/>
      <c r="H61" s="121"/>
      <c r="I61" s="121"/>
    </row>
    <row r="62" spans="1:9" ht="11.25">
      <c r="A62" s="135"/>
      <c r="B62" s="135"/>
      <c r="C62" s="118"/>
      <c r="D62" s="119"/>
      <c r="E62" s="119"/>
      <c r="F62" s="119"/>
      <c r="G62" s="119"/>
      <c r="H62" s="121"/>
      <c r="I62" s="121"/>
    </row>
    <row r="63" spans="1:9" ht="11.25">
      <c r="A63" s="135"/>
      <c r="B63" s="135"/>
      <c r="C63" s="118"/>
      <c r="D63" s="119"/>
      <c r="E63" s="119"/>
      <c r="F63" s="119"/>
      <c r="G63" s="119"/>
      <c r="H63" s="121"/>
      <c r="I63" s="121"/>
    </row>
    <row r="64" spans="1:9" ht="11.25">
      <c r="A64" s="135"/>
      <c r="B64" s="135"/>
      <c r="C64" s="118"/>
      <c r="D64" s="119"/>
      <c r="E64" s="119"/>
      <c r="F64" s="119"/>
      <c r="G64" s="119"/>
      <c r="H64" s="121"/>
      <c r="I64" s="121"/>
    </row>
    <row r="65" spans="1:9" ht="11.25">
      <c r="A65" s="135"/>
      <c r="B65" s="135"/>
      <c r="C65" s="118"/>
      <c r="D65" s="119"/>
      <c r="E65" s="119"/>
      <c r="F65" s="119"/>
      <c r="G65" s="119"/>
      <c r="H65" s="121"/>
      <c r="I65" s="121"/>
    </row>
    <row r="66" spans="1:9" ht="11.25">
      <c r="A66" s="135"/>
      <c r="B66" s="135"/>
      <c r="C66" s="118"/>
      <c r="D66" s="119"/>
      <c r="E66" s="119"/>
      <c r="F66" s="119"/>
      <c r="G66" s="119"/>
      <c r="H66" s="121"/>
      <c r="I66" s="121"/>
    </row>
    <row r="67" spans="1:9" ht="11.25">
      <c r="A67" s="135"/>
      <c r="B67" s="135"/>
      <c r="C67" s="118"/>
      <c r="D67" s="119"/>
      <c r="E67" s="119"/>
      <c r="F67" s="119"/>
      <c r="G67" s="119"/>
      <c r="H67" s="121"/>
      <c r="I67" s="121"/>
    </row>
    <row r="68" spans="1:9" ht="11.25">
      <c r="A68" s="135"/>
      <c r="B68" s="135"/>
      <c r="C68" s="118"/>
      <c r="D68" s="119"/>
      <c r="E68" s="119"/>
      <c r="F68" s="119"/>
      <c r="G68" s="119"/>
      <c r="H68" s="121"/>
      <c r="I68" s="121"/>
    </row>
    <row r="69" spans="1:9" ht="11.25">
      <c r="A69" s="135"/>
      <c r="B69" s="135"/>
      <c r="C69" s="118"/>
      <c r="D69" s="119"/>
      <c r="E69" s="119"/>
      <c r="F69" s="119"/>
      <c r="G69" s="119"/>
      <c r="H69" s="121"/>
      <c r="I69" s="121"/>
    </row>
    <row r="70" spans="1:9" ht="11.25">
      <c r="A70" s="135"/>
      <c r="B70" s="135"/>
      <c r="C70" s="118"/>
      <c r="D70" s="119"/>
      <c r="E70" s="119"/>
      <c r="F70" s="119"/>
      <c r="G70" s="119"/>
      <c r="H70" s="121"/>
      <c r="I70" s="121"/>
    </row>
    <row r="71" spans="1:9" ht="11.25">
      <c r="A71" s="135"/>
      <c r="B71" s="135"/>
      <c r="C71" s="118"/>
      <c r="D71" s="119"/>
      <c r="E71" s="119"/>
      <c r="F71" s="119"/>
      <c r="G71" s="119"/>
      <c r="H71" s="121"/>
      <c r="I71" s="121"/>
    </row>
    <row r="72" spans="1:9" ht="11.25">
      <c r="A72" s="135"/>
      <c r="B72" s="135"/>
      <c r="C72" s="118"/>
      <c r="D72" s="119"/>
      <c r="E72" s="119"/>
      <c r="F72" s="119"/>
      <c r="G72" s="119"/>
      <c r="H72" s="121"/>
      <c r="I72" s="121"/>
    </row>
    <row r="73" spans="1:9" ht="11.25">
      <c r="A73" s="135"/>
      <c r="B73" s="135"/>
      <c r="C73" s="118"/>
      <c r="D73" s="119"/>
      <c r="E73" s="119"/>
      <c r="F73" s="119"/>
      <c r="G73" s="119"/>
      <c r="H73" s="121"/>
      <c r="I73" s="121"/>
    </row>
    <row r="74" spans="1:9" ht="11.25">
      <c r="A74" s="135"/>
      <c r="B74" s="135"/>
      <c r="C74" s="118"/>
      <c r="D74" s="119"/>
      <c r="E74" s="119"/>
      <c r="F74" s="119"/>
      <c r="G74" s="119"/>
      <c r="H74" s="121"/>
      <c r="I74" s="121"/>
    </row>
    <row r="75" spans="1:9" ht="11.25">
      <c r="A75" s="141"/>
      <c r="B75" s="141" t="s">
        <v>375</v>
      </c>
      <c r="C75" s="122">
        <f>SUM(C51:C74)</f>
        <v>46200536.55</v>
      </c>
      <c r="D75" s="122">
        <f>SUM(D51:D74)</f>
        <v>46200536.55</v>
      </c>
      <c r="E75" s="122">
        <f>SUM(E51:E74)</f>
        <v>0</v>
      </c>
      <c r="F75" s="122">
        <f>SUM(F51:F74)</f>
        <v>0</v>
      </c>
      <c r="G75" s="122">
        <f>SUM(G51:G74)</f>
        <v>0</v>
      </c>
      <c r="H75" s="122"/>
      <c r="I75" s="122"/>
    </row>
    <row r="78" spans="1:9" ht="11.25">
      <c r="A78" s="10" t="s">
        <v>350</v>
      </c>
      <c r="B78" s="11"/>
      <c r="C78" s="342"/>
      <c r="E78" s="28"/>
      <c r="F78" s="28"/>
      <c r="I78" s="42" t="s">
        <v>342</v>
      </c>
    </row>
    <row r="79" spans="1:6" ht="11.25">
      <c r="A79" s="29"/>
      <c r="B79" s="29"/>
      <c r="C79" s="28"/>
      <c r="D79" s="28"/>
      <c r="E79" s="28"/>
      <c r="F79" s="28"/>
    </row>
    <row r="80" spans="1:9" ht="11.25">
      <c r="A80" s="14" t="s">
        <v>45</v>
      </c>
      <c r="B80" s="15" t="s">
        <v>46</v>
      </c>
      <c r="C80" s="30" t="s">
        <v>49</v>
      </c>
      <c r="D80" s="30" t="s">
        <v>50</v>
      </c>
      <c r="E80" s="30" t="s">
        <v>51</v>
      </c>
      <c r="F80" s="30" t="s">
        <v>52</v>
      </c>
      <c r="G80" s="31" t="s">
        <v>53</v>
      </c>
      <c r="H80" s="15" t="s">
        <v>54</v>
      </c>
      <c r="I80" s="15" t="s">
        <v>55</v>
      </c>
    </row>
    <row r="81" spans="1:9" ht="11.25">
      <c r="A81" s="135"/>
      <c r="B81" s="135"/>
      <c r="C81" s="118"/>
      <c r="D81" s="119"/>
      <c r="E81" s="119"/>
      <c r="F81" s="119"/>
      <c r="G81" s="119"/>
      <c r="H81" s="121"/>
      <c r="I81" s="121"/>
    </row>
    <row r="82" spans="1:9" ht="11.25">
      <c r="A82" s="135"/>
      <c r="B82" s="135"/>
      <c r="C82" s="118"/>
      <c r="D82" s="119"/>
      <c r="E82" s="119"/>
      <c r="F82" s="119"/>
      <c r="G82" s="119"/>
      <c r="H82" s="121"/>
      <c r="I82" s="121"/>
    </row>
    <row r="83" spans="1:11" ht="11.25">
      <c r="A83" s="135"/>
      <c r="B83" s="135"/>
      <c r="C83" s="118"/>
      <c r="D83" s="119"/>
      <c r="E83" s="119"/>
      <c r="F83" s="119"/>
      <c r="G83" s="119"/>
      <c r="H83" s="121"/>
      <c r="I83" s="121"/>
      <c r="K83" s="9"/>
    </row>
    <row r="84" spans="1:11" ht="11.25">
      <c r="A84" s="135"/>
      <c r="B84" s="135"/>
      <c r="C84" s="118"/>
      <c r="D84" s="119"/>
      <c r="E84" s="119"/>
      <c r="F84" s="119"/>
      <c r="G84" s="119"/>
      <c r="H84" s="121"/>
      <c r="I84" s="121"/>
      <c r="K84" s="9"/>
    </row>
    <row r="85" spans="1:11" ht="11.25">
      <c r="A85" s="141"/>
      <c r="B85" s="141" t="s">
        <v>351</v>
      </c>
      <c r="C85" s="122">
        <f>SUM(C81:C84)</f>
        <v>0</v>
      </c>
      <c r="D85" s="122">
        <f>SUM(D81:D84)</f>
        <v>0</v>
      </c>
      <c r="E85" s="122">
        <f>SUM(E81:E84)</f>
        <v>0</v>
      </c>
      <c r="F85" s="122">
        <f>SUM(F81:F84)</f>
        <v>0</v>
      </c>
      <c r="G85" s="122">
        <f>SUM(G81:G84)</f>
        <v>0</v>
      </c>
      <c r="H85" s="122"/>
      <c r="I85" s="122"/>
      <c r="K85" s="9"/>
    </row>
    <row r="88" spans="1:9" ht="11.25">
      <c r="A88" s="10" t="s">
        <v>352</v>
      </c>
      <c r="B88" s="11"/>
      <c r="E88" s="28"/>
      <c r="F88" s="28"/>
      <c r="I88" s="42" t="s">
        <v>342</v>
      </c>
    </row>
    <row r="89" spans="1:6" ht="11.25">
      <c r="A89" s="29"/>
      <c r="B89" s="29"/>
      <c r="C89" s="28"/>
      <c r="D89" s="28"/>
      <c r="E89" s="28"/>
      <c r="F89" s="28"/>
    </row>
    <row r="90" spans="1:9" ht="11.25">
      <c r="A90" s="14" t="s">
        <v>45</v>
      </c>
      <c r="B90" s="15" t="s">
        <v>46</v>
      </c>
      <c r="C90" s="30" t="s">
        <v>49</v>
      </c>
      <c r="D90" s="30" t="s">
        <v>50</v>
      </c>
      <c r="E90" s="30" t="s">
        <v>51</v>
      </c>
      <c r="F90" s="30" t="s">
        <v>52</v>
      </c>
      <c r="G90" s="31" t="s">
        <v>53</v>
      </c>
      <c r="H90" s="15" t="s">
        <v>54</v>
      </c>
      <c r="I90" s="15" t="s">
        <v>55</v>
      </c>
    </row>
    <row r="91" spans="1:9" ht="11.25">
      <c r="A91" s="135"/>
      <c r="B91" s="135"/>
      <c r="C91" s="118"/>
      <c r="D91" s="119"/>
      <c r="E91" s="119"/>
      <c r="F91" s="119"/>
      <c r="G91" s="119"/>
      <c r="H91" s="121"/>
      <c r="I91" s="121"/>
    </row>
    <row r="92" spans="1:9" ht="11.25">
      <c r="A92" s="135"/>
      <c r="B92" s="135"/>
      <c r="C92" s="118"/>
      <c r="D92" s="119"/>
      <c r="E92" s="119"/>
      <c r="F92" s="119"/>
      <c r="G92" s="119"/>
      <c r="H92" s="121"/>
      <c r="I92" s="121"/>
    </row>
    <row r="93" spans="1:9" ht="11.25">
      <c r="A93" s="135"/>
      <c r="B93" s="135"/>
      <c r="C93" s="118"/>
      <c r="D93" s="119"/>
      <c r="E93" s="119"/>
      <c r="F93" s="119"/>
      <c r="G93" s="119"/>
      <c r="H93" s="121"/>
      <c r="I93" s="121"/>
    </row>
    <row r="94" spans="1:9" ht="11.25">
      <c r="A94" s="135"/>
      <c r="B94" s="135"/>
      <c r="C94" s="118"/>
      <c r="D94" s="119"/>
      <c r="E94" s="119"/>
      <c r="F94" s="119"/>
      <c r="G94" s="119"/>
      <c r="H94" s="121"/>
      <c r="I94" s="121"/>
    </row>
    <row r="95" spans="1:9" ht="11.25">
      <c r="A95" s="141"/>
      <c r="B95" s="141" t="s">
        <v>353</v>
      </c>
      <c r="C95" s="122">
        <f>SUM(C91:C94)</f>
        <v>0</v>
      </c>
      <c r="D95" s="122">
        <f>SUM(D91:D94)</f>
        <v>0</v>
      </c>
      <c r="E95" s="122">
        <f>SUM(E91:E94)</f>
        <v>0</v>
      </c>
      <c r="F95" s="122">
        <f>SUM(F91:F94)</f>
        <v>0</v>
      </c>
      <c r="G95" s="122">
        <f>SUM(G91:G94)</f>
        <v>0</v>
      </c>
      <c r="H95" s="122"/>
      <c r="I95" s="122"/>
    </row>
    <row r="98" spans="1:9" ht="11.25">
      <c r="A98" s="10" t="s">
        <v>354</v>
      </c>
      <c r="B98" s="11"/>
      <c r="E98" s="28"/>
      <c r="F98" s="28"/>
      <c r="I98" s="42" t="s">
        <v>342</v>
      </c>
    </row>
    <row r="99" spans="1:6" ht="11.25">
      <c r="A99" s="29"/>
      <c r="B99" s="29"/>
      <c r="C99" s="28"/>
      <c r="D99" s="28"/>
      <c r="E99" s="28"/>
      <c r="F99" s="28"/>
    </row>
    <row r="100" spans="1:9" ht="11.25">
      <c r="A100" s="14" t="s">
        <v>45</v>
      </c>
      <c r="B100" s="15" t="s">
        <v>46</v>
      </c>
      <c r="C100" s="30" t="s">
        <v>49</v>
      </c>
      <c r="D100" s="30" t="s">
        <v>50</v>
      </c>
      <c r="E100" s="30" t="s">
        <v>51</v>
      </c>
      <c r="F100" s="30" t="s">
        <v>52</v>
      </c>
      <c r="G100" s="31" t="s">
        <v>53</v>
      </c>
      <c r="H100" s="15" t="s">
        <v>54</v>
      </c>
      <c r="I100" s="15" t="s">
        <v>55</v>
      </c>
    </row>
    <row r="101" spans="1:11" ht="11.25">
      <c r="A101" s="135"/>
      <c r="B101" s="135"/>
      <c r="C101" s="118"/>
      <c r="D101" s="119"/>
      <c r="E101" s="119"/>
      <c r="F101" s="119"/>
      <c r="G101" s="119"/>
      <c r="H101" s="121"/>
      <c r="I101" s="121"/>
      <c r="K101" s="9"/>
    </row>
    <row r="102" spans="1:11" ht="11.25">
      <c r="A102" s="135"/>
      <c r="B102" s="135"/>
      <c r="C102" s="118"/>
      <c r="D102" s="119"/>
      <c r="E102" s="119"/>
      <c r="F102" s="119"/>
      <c r="G102" s="119"/>
      <c r="H102" s="121"/>
      <c r="I102" s="121"/>
      <c r="K102" s="9"/>
    </row>
    <row r="103" spans="1:9" ht="11.25">
      <c r="A103" s="135"/>
      <c r="B103" s="135"/>
      <c r="C103" s="118"/>
      <c r="D103" s="119"/>
      <c r="E103" s="119"/>
      <c r="F103" s="119"/>
      <c r="G103" s="119"/>
      <c r="H103" s="121"/>
      <c r="I103" s="121"/>
    </row>
    <row r="104" spans="1:9" ht="11.25">
      <c r="A104" s="135"/>
      <c r="B104" s="135"/>
      <c r="C104" s="118"/>
      <c r="D104" s="119"/>
      <c r="E104" s="119"/>
      <c r="F104" s="119"/>
      <c r="G104" s="119"/>
      <c r="H104" s="121"/>
      <c r="I104" s="121"/>
    </row>
    <row r="105" spans="1:9" ht="11.25">
      <c r="A105" s="141"/>
      <c r="B105" s="141" t="s">
        <v>355</v>
      </c>
      <c r="C105" s="122">
        <f>SUM(C101:C104)</f>
        <v>0</v>
      </c>
      <c r="D105" s="122">
        <f>SUM(D101:D104)</f>
        <v>0</v>
      </c>
      <c r="E105" s="122">
        <f>SUM(E101:E104)</f>
        <v>0</v>
      </c>
      <c r="F105" s="122">
        <f>SUM(F101:F104)</f>
        <v>0</v>
      </c>
      <c r="G105" s="122">
        <f>SUM(G101:G104)</f>
        <v>0</v>
      </c>
      <c r="H105" s="122"/>
      <c r="I105" s="122"/>
    </row>
    <row r="108" spans="1:9" ht="11.25">
      <c r="A108" s="10" t="s">
        <v>356</v>
      </c>
      <c r="B108" s="11"/>
      <c r="E108" s="28"/>
      <c r="F108" s="28"/>
      <c r="I108" s="42" t="s">
        <v>342</v>
      </c>
    </row>
    <row r="109" spans="1:6" ht="11.25">
      <c r="A109" s="29"/>
      <c r="B109" s="29"/>
      <c r="C109" s="28"/>
      <c r="D109" s="28"/>
      <c r="E109" s="28"/>
      <c r="F109" s="28"/>
    </row>
    <row r="110" spans="1:9" ht="11.25">
      <c r="A110" s="14" t="s">
        <v>45</v>
      </c>
      <c r="B110" s="15" t="s">
        <v>46</v>
      </c>
      <c r="C110" s="30" t="s">
        <v>49</v>
      </c>
      <c r="D110" s="30" t="s">
        <v>50</v>
      </c>
      <c r="E110" s="30" t="s">
        <v>51</v>
      </c>
      <c r="F110" s="30" t="s">
        <v>52</v>
      </c>
      <c r="G110" s="31" t="s">
        <v>53</v>
      </c>
      <c r="H110" s="15" t="s">
        <v>54</v>
      </c>
      <c r="I110" s="15" t="s">
        <v>55</v>
      </c>
    </row>
    <row r="111" spans="1:9" ht="11.25">
      <c r="A111" s="135"/>
      <c r="B111" s="135"/>
      <c r="C111" s="118"/>
      <c r="D111" s="119"/>
      <c r="E111" s="119"/>
      <c r="F111" s="119"/>
      <c r="G111" s="119"/>
      <c r="H111" s="121"/>
      <c r="I111" s="121"/>
    </row>
    <row r="112" spans="1:9" ht="11.25">
      <c r="A112" s="135"/>
      <c r="B112" s="135"/>
      <c r="C112" s="118"/>
      <c r="D112" s="119"/>
      <c r="E112" s="119"/>
      <c r="F112" s="119"/>
      <c r="G112" s="119"/>
      <c r="H112" s="121"/>
      <c r="I112" s="121"/>
    </row>
    <row r="113" spans="1:9" ht="11.25">
      <c r="A113" s="135"/>
      <c r="B113" s="135"/>
      <c r="C113" s="118"/>
      <c r="D113" s="119"/>
      <c r="E113" s="119"/>
      <c r="F113" s="119"/>
      <c r="G113" s="119"/>
      <c r="H113" s="121"/>
      <c r="I113" s="121"/>
    </row>
    <row r="114" spans="1:9" ht="11.25">
      <c r="A114" s="135"/>
      <c r="B114" s="135"/>
      <c r="C114" s="118"/>
      <c r="D114" s="119"/>
      <c r="E114" s="119"/>
      <c r="F114" s="119"/>
      <c r="G114" s="119"/>
      <c r="H114" s="121"/>
      <c r="I114" s="121"/>
    </row>
    <row r="115" spans="1:9" ht="11.25">
      <c r="A115" s="141"/>
      <c r="B115" s="141" t="s">
        <v>357</v>
      </c>
      <c r="C115" s="122">
        <f>SUM(C111:C114)</f>
        <v>0</v>
      </c>
      <c r="D115" s="122">
        <f>SUM(D111:D114)</f>
        <v>0</v>
      </c>
      <c r="E115" s="122">
        <f>SUM(E111:E114)</f>
        <v>0</v>
      </c>
      <c r="F115" s="122">
        <f>SUM(F111:F114)</f>
        <v>0</v>
      </c>
      <c r="G115" s="122">
        <f>SUM(G111:G114)</f>
        <v>0</v>
      </c>
      <c r="H115" s="122"/>
      <c r="I115" s="122"/>
    </row>
    <row r="196" spans="1:8" ht="11.25">
      <c r="A196" s="32"/>
      <c r="B196" s="32"/>
      <c r="C196" s="33"/>
      <c r="D196" s="33"/>
      <c r="E196" s="33"/>
      <c r="F196" s="33"/>
      <c r="G196" s="33"/>
      <c r="H196" s="32"/>
    </row>
    <row r="197" spans="1:2" ht="11.25">
      <c r="A197" s="222"/>
      <c r="B197" s="223"/>
    </row>
    <row r="198" spans="1:2" ht="11.25">
      <c r="A198" s="222"/>
      <c r="B198" s="223"/>
    </row>
    <row r="199" spans="1:2" ht="11.25">
      <c r="A199" s="222"/>
      <c r="B199" s="223"/>
    </row>
    <row r="200" spans="1:2" ht="11.25">
      <c r="A200" s="222"/>
      <c r="B200" s="223"/>
    </row>
    <row r="201" spans="1:2" ht="11.25">
      <c r="A201" s="222"/>
      <c r="B201" s="223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rintOptions/>
  <pageMargins left="0.7" right="0.7" top="0.75" bottom="0.75" header="0.3" footer="0.3"/>
  <pageSetup fitToHeight="1" fitToWidth="1" horizontalDpi="600" verticalDpi="600" orientation="portrait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SheetLayoutView="100" zoomScalePageLayoutView="0" workbookViewId="0" topLeftCell="A1">
      <selection activeCell="C6" sqref="C6"/>
    </sheetView>
  </sheetViews>
  <sheetFormatPr defaultColWidth="11.421875" defaultRowHeight="15"/>
  <cols>
    <col min="1" max="1" width="20.7109375" style="54" customWidth="1"/>
    <col min="2" max="7" width="11.421875" style="54" customWidth="1"/>
    <col min="8" max="8" width="17.7109375" style="54" customWidth="1"/>
    <col min="9" max="16384" width="11.421875" style="54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174</v>
      </c>
      <c r="B2" s="3"/>
      <c r="C2" s="3"/>
      <c r="D2" s="3"/>
      <c r="E2" s="3"/>
      <c r="F2" s="3"/>
      <c r="G2" s="3"/>
      <c r="H2" s="243"/>
    </row>
    <row r="3" spans="1:8" ht="11.25">
      <c r="A3" s="3"/>
      <c r="B3" s="3"/>
      <c r="C3" s="3"/>
      <c r="D3" s="3"/>
      <c r="E3" s="3"/>
      <c r="F3" s="3"/>
      <c r="G3" s="3"/>
      <c r="H3" s="243"/>
    </row>
    <row r="4" spans="1:8" ht="11.25" customHeight="1">
      <c r="A4" s="243"/>
      <c r="B4" s="243"/>
      <c r="C4" s="243"/>
      <c r="D4" s="243"/>
      <c r="E4" s="243"/>
      <c r="F4" s="243"/>
      <c r="G4" s="3"/>
      <c r="H4" s="243"/>
    </row>
    <row r="5" spans="1:8" ht="11.25" customHeight="1">
      <c r="A5" s="55" t="s">
        <v>328</v>
      </c>
      <c r="B5" s="56"/>
      <c r="C5" s="56"/>
      <c r="D5" s="56"/>
      <c r="E5" s="56"/>
      <c r="F5" s="51"/>
      <c r="G5" s="51"/>
      <c r="H5" s="284" t="s">
        <v>329</v>
      </c>
    </row>
    <row r="6" spans="2:17" ht="11.25">
      <c r="B6" s="54" t="s">
        <v>442</v>
      </c>
      <c r="J6" s="401"/>
      <c r="K6" s="401"/>
      <c r="L6" s="401"/>
      <c r="M6" s="401"/>
      <c r="N6" s="401"/>
      <c r="O6" s="401"/>
      <c r="P6" s="401"/>
      <c r="Q6" s="401"/>
    </row>
    <row r="7" ht="11.25">
      <c r="A7" s="3" t="s">
        <v>71</v>
      </c>
    </row>
    <row r="8" spans="1:8" ht="52.5" customHeight="1">
      <c r="A8" s="402" t="s">
        <v>330</v>
      </c>
      <c r="B8" s="402"/>
      <c r="C8" s="402"/>
      <c r="D8" s="402"/>
      <c r="E8" s="402"/>
      <c r="F8" s="402"/>
      <c r="G8" s="402"/>
      <c r="H8" s="402"/>
    </row>
  </sheetData>
  <sheetProtection/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portrait" scale="84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B23" sqref="B23"/>
    </sheetView>
  </sheetViews>
  <sheetFormatPr defaultColWidth="11.421875" defaultRowHeight="15"/>
  <cols>
    <col min="1" max="1" width="20.7109375" style="243" customWidth="1"/>
    <col min="2" max="2" width="50.7109375" style="243" customWidth="1"/>
    <col min="3" max="3" width="17.7109375" style="9" customWidth="1"/>
    <col min="4" max="4" width="17.7109375" style="243" customWidth="1"/>
    <col min="5" max="16384" width="11.421875" style="243" customWidth="1"/>
  </cols>
  <sheetData>
    <row r="1" spans="1:4" ht="11.25">
      <c r="A1" s="3" t="s">
        <v>43</v>
      </c>
      <c r="B1" s="3"/>
      <c r="D1" s="7"/>
    </row>
    <row r="2" spans="1:2" ht="11.25">
      <c r="A2" s="3" t="s">
        <v>174</v>
      </c>
      <c r="B2" s="3"/>
    </row>
    <row r="5" spans="1:4" s="27" customFormat="1" ht="11.25" customHeight="1">
      <c r="A5" s="26" t="s">
        <v>56</v>
      </c>
      <c r="B5" s="243"/>
      <c r="C5" s="34"/>
      <c r="D5" s="227" t="s">
        <v>57</v>
      </c>
    </row>
    <row r="6" spans="1:4" ht="11.25">
      <c r="A6" s="35"/>
      <c r="B6" s="35"/>
      <c r="C6" s="36"/>
      <c r="D6" s="37"/>
    </row>
    <row r="7" spans="1:4" ht="15" customHeight="1">
      <c r="A7" s="14" t="s">
        <v>45</v>
      </c>
      <c r="B7" s="15" t="s">
        <v>46</v>
      </c>
      <c r="C7" s="16" t="s">
        <v>47</v>
      </c>
      <c r="D7" s="38" t="s">
        <v>58</v>
      </c>
    </row>
    <row r="8" spans="1:4" ht="11.25">
      <c r="A8" s="135"/>
      <c r="B8" s="121" t="s">
        <v>442</v>
      </c>
      <c r="C8" s="119"/>
      <c r="D8" s="121"/>
    </row>
    <row r="9" spans="1:4" ht="11.25">
      <c r="A9" s="135"/>
      <c r="B9" s="121"/>
      <c r="C9" s="119"/>
      <c r="D9" s="121"/>
    </row>
    <row r="10" spans="1:4" ht="11.25">
      <c r="A10" s="135"/>
      <c r="B10" s="121"/>
      <c r="C10" s="119"/>
      <c r="D10" s="121"/>
    </row>
    <row r="11" spans="1:4" ht="11.25">
      <c r="A11" s="135"/>
      <c r="B11" s="121"/>
      <c r="C11" s="119"/>
      <c r="D11" s="121"/>
    </row>
    <row r="12" spans="1:4" ht="11.25">
      <c r="A12" s="135"/>
      <c r="B12" s="121"/>
      <c r="C12" s="119"/>
      <c r="D12" s="121"/>
    </row>
    <row r="13" spans="1:4" ht="11.25">
      <c r="A13" s="135"/>
      <c r="B13" s="121"/>
      <c r="C13" s="119"/>
      <c r="D13" s="121"/>
    </row>
    <row r="14" spans="1:4" ht="11.25">
      <c r="A14" s="135"/>
      <c r="B14" s="121"/>
      <c r="C14" s="119"/>
      <c r="D14" s="121"/>
    </row>
    <row r="15" spans="1:4" ht="11.25">
      <c r="A15" s="135"/>
      <c r="B15" s="121"/>
      <c r="C15" s="119"/>
      <c r="D15" s="121"/>
    </row>
    <row r="16" spans="1:4" ht="11.25">
      <c r="A16" s="142"/>
      <c r="B16" s="142" t="s">
        <v>189</v>
      </c>
      <c r="C16" s="126">
        <f>SUM(C8:C15)</f>
        <v>0</v>
      </c>
      <c r="D16" s="143"/>
    </row>
    <row r="17" spans="1:4" ht="11.25">
      <c r="A17" s="134"/>
      <c r="B17" s="134"/>
      <c r="C17" s="137"/>
      <c r="D17" s="134"/>
    </row>
    <row r="18" spans="1:4" ht="11.25">
      <c r="A18" s="134"/>
      <c r="B18" s="134"/>
      <c r="C18" s="137"/>
      <c r="D18" s="134"/>
    </row>
    <row r="19" spans="1:4" s="27" customFormat="1" ht="11.25" customHeight="1">
      <c r="A19" s="26" t="s">
        <v>59</v>
      </c>
      <c r="B19" s="134"/>
      <c r="C19" s="34"/>
      <c r="D19" s="227" t="s">
        <v>57</v>
      </c>
    </row>
    <row r="20" spans="1:4" ht="11.25">
      <c r="A20" s="35"/>
      <c r="B20" s="35"/>
      <c r="C20" s="36"/>
      <c r="D20" s="37"/>
    </row>
    <row r="21" spans="1:4" ht="15" customHeight="1">
      <c r="A21" s="14" t="s">
        <v>45</v>
      </c>
      <c r="B21" s="15" t="s">
        <v>46</v>
      </c>
      <c r="C21" s="16" t="s">
        <v>47</v>
      </c>
      <c r="D21" s="38" t="s">
        <v>58</v>
      </c>
    </row>
    <row r="22" spans="1:4" ht="11.25">
      <c r="A22" s="136"/>
      <c r="B22" s="140" t="s">
        <v>442</v>
      </c>
      <c r="C22" s="119"/>
      <c r="D22" s="121"/>
    </row>
    <row r="23" spans="1:4" ht="11.25">
      <c r="A23" s="136"/>
      <c r="B23" s="140"/>
      <c r="C23" s="119"/>
      <c r="D23" s="121"/>
    </row>
    <row r="24" spans="1:4" ht="11.25">
      <c r="A24" s="136"/>
      <c r="B24" s="140"/>
      <c r="C24" s="119"/>
      <c r="D24" s="121"/>
    </row>
    <row r="25" spans="1:4" ht="11.25">
      <c r="A25" s="136"/>
      <c r="B25" s="140"/>
      <c r="C25" s="119"/>
      <c r="D25" s="121"/>
    </row>
    <row r="26" spans="1:4" ht="11.25">
      <c r="A26" s="132"/>
      <c r="B26" s="132" t="s">
        <v>190</v>
      </c>
      <c r="C26" s="125">
        <f>SUM(C22:C25)</f>
        <v>0</v>
      </c>
      <c r="D26" s="143"/>
    </row>
    <row r="28" ht="11.25">
      <c r="B28" s="243">
        <f>+UPPER(B17)</f>
      </c>
    </row>
  </sheetData>
  <sheetProtection/>
  <dataValidations count="6"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0.7109375" style="243" customWidth="1"/>
    <col min="2" max="2" width="50.7109375" style="243" customWidth="1"/>
    <col min="3" max="3" width="17.7109375" style="9" customWidth="1"/>
    <col min="4" max="5" width="17.7109375" style="243" customWidth="1"/>
    <col min="6" max="7" width="22.7109375" style="243" customWidth="1"/>
    <col min="8" max="16384" width="11.421875" style="243" customWidth="1"/>
  </cols>
  <sheetData>
    <row r="1" spans="1:7" s="27" customFormat="1" ht="11.25" customHeight="1">
      <c r="A1" s="333" t="s">
        <v>43</v>
      </c>
      <c r="B1" s="333"/>
      <c r="C1" s="334"/>
      <c r="D1" s="333"/>
      <c r="E1" s="333"/>
      <c r="F1" s="333"/>
      <c r="G1" s="335"/>
    </row>
    <row r="2" spans="1:7" s="27" customFormat="1" ht="11.25" customHeight="1">
      <c r="A2" s="333" t="s">
        <v>174</v>
      </c>
      <c r="B2" s="333"/>
      <c r="C2" s="334"/>
      <c r="D2" s="333"/>
      <c r="E2" s="333"/>
      <c r="F2" s="333"/>
      <c r="G2" s="333"/>
    </row>
    <row r="5" spans="1:7" ht="11.25" customHeight="1">
      <c r="A5" s="10" t="s">
        <v>331</v>
      </c>
      <c r="B5" s="10"/>
      <c r="G5" s="310" t="s">
        <v>332</v>
      </c>
    </row>
    <row r="6" spans="1:7" ht="11.25">
      <c r="A6" s="241"/>
      <c r="B6" s="241"/>
      <c r="C6" s="336"/>
      <c r="D6" s="241"/>
      <c r="E6" s="241"/>
      <c r="F6" s="241"/>
      <c r="G6" s="241"/>
    </row>
    <row r="7" spans="1:7" ht="15" customHeight="1">
      <c r="A7" s="14" t="s">
        <v>45</v>
      </c>
      <c r="B7" s="15" t="s">
        <v>46</v>
      </c>
      <c r="C7" s="16" t="s">
        <v>47</v>
      </c>
      <c r="D7" s="312" t="s">
        <v>48</v>
      </c>
      <c r="E7" s="312" t="s">
        <v>333</v>
      </c>
      <c r="F7" s="15" t="s">
        <v>334</v>
      </c>
      <c r="G7" s="15" t="s">
        <v>335</v>
      </c>
    </row>
    <row r="8" spans="1:7" ht="11.25">
      <c r="A8" s="144"/>
      <c r="B8" s="144" t="s">
        <v>442</v>
      </c>
      <c r="C8" s="118"/>
      <c r="D8" s="145"/>
      <c r="E8" s="337"/>
      <c r="F8" s="144"/>
      <c r="G8" s="144"/>
    </row>
    <row r="9" spans="1:7" ht="11.25">
      <c r="A9" s="144"/>
      <c r="B9" s="144"/>
      <c r="C9" s="118"/>
      <c r="D9" s="337"/>
      <c r="E9" s="337"/>
      <c r="F9" s="144"/>
      <c r="G9" s="144"/>
    </row>
    <row r="10" spans="1:7" ht="11.25">
      <c r="A10" s="144"/>
      <c r="B10" s="144"/>
      <c r="C10" s="118"/>
      <c r="D10" s="337"/>
      <c r="E10" s="337"/>
      <c r="F10" s="144"/>
      <c r="G10" s="144"/>
    </row>
    <row r="11" spans="1:7" ht="11.25">
      <c r="A11" s="144"/>
      <c r="B11" s="144"/>
      <c r="C11" s="118"/>
      <c r="D11" s="337"/>
      <c r="E11" s="337"/>
      <c r="F11" s="144"/>
      <c r="G11" s="144"/>
    </row>
    <row r="12" spans="1:7" ht="11.25">
      <c r="A12" s="144"/>
      <c r="B12" s="144"/>
      <c r="C12" s="118"/>
      <c r="D12" s="337"/>
      <c r="E12" s="337"/>
      <c r="F12" s="144"/>
      <c r="G12" s="144"/>
    </row>
    <row r="13" spans="1:7" ht="11.25">
      <c r="A13" s="144"/>
      <c r="B13" s="144"/>
      <c r="C13" s="118"/>
      <c r="D13" s="337"/>
      <c r="E13" s="337"/>
      <c r="F13" s="144"/>
      <c r="G13" s="144"/>
    </row>
    <row r="14" spans="1:7" ht="11.25">
      <c r="A14" s="144"/>
      <c r="B14" s="144"/>
      <c r="C14" s="118"/>
      <c r="D14" s="337"/>
      <c r="E14" s="337"/>
      <c r="F14" s="144"/>
      <c r="G14" s="144"/>
    </row>
    <row r="15" spans="1:7" ht="11.25">
      <c r="A15" s="144"/>
      <c r="B15" s="144"/>
      <c r="C15" s="118"/>
      <c r="D15" s="337"/>
      <c r="E15" s="337"/>
      <c r="F15" s="144"/>
      <c r="G15" s="144"/>
    </row>
    <row r="16" spans="1:7" ht="11.25">
      <c r="A16" s="141"/>
      <c r="B16" s="141" t="s">
        <v>336</v>
      </c>
      <c r="C16" s="122">
        <f>SUM(C8:C15)</f>
        <v>0</v>
      </c>
      <c r="D16" s="141"/>
      <c r="E16" s="141"/>
      <c r="F16" s="141"/>
      <c r="G16" s="141"/>
    </row>
  </sheetData>
  <sheetProtection/>
  <dataValidations count="7"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0.7109375" style="243" customWidth="1"/>
    <col min="2" max="2" width="50.7109375" style="243" customWidth="1"/>
    <col min="3" max="3" width="17.7109375" style="9" customWidth="1"/>
    <col min="4" max="5" width="17.7109375" style="243" customWidth="1"/>
    <col min="6" max="16384" width="11.421875" style="243" customWidth="1"/>
  </cols>
  <sheetData>
    <row r="1" spans="1:5" ht="11.25">
      <c r="A1" s="3" t="s">
        <v>43</v>
      </c>
      <c r="B1" s="3"/>
      <c r="C1" s="4"/>
      <c r="D1" s="3"/>
      <c r="E1" s="7"/>
    </row>
    <row r="2" spans="1:5" ht="11.25">
      <c r="A2" s="3" t="s">
        <v>174</v>
      </c>
      <c r="B2" s="3"/>
      <c r="C2" s="4"/>
      <c r="D2" s="3"/>
      <c r="E2" s="3"/>
    </row>
    <row r="5" spans="1:5" ht="11.25" customHeight="1">
      <c r="A5" s="10" t="s">
        <v>337</v>
      </c>
      <c r="B5" s="10"/>
      <c r="E5" s="310" t="s">
        <v>338</v>
      </c>
    </row>
    <row r="6" spans="1:5" ht="11.25">
      <c r="A6" s="241"/>
      <c r="B6" s="241"/>
      <c r="C6" s="336"/>
      <c r="D6" s="241"/>
      <c r="E6" s="241"/>
    </row>
    <row r="7" spans="1:5" ht="15" customHeight="1">
      <c r="A7" s="14" t="s">
        <v>45</v>
      </c>
      <c r="B7" s="15" t="s">
        <v>46</v>
      </c>
      <c r="C7" s="16" t="s">
        <v>47</v>
      </c>
      <c r="D7" s="312" t="s">
        <v>48</v>
      </c>
      <c r="E7" s="15" t="s">
        <v>339</v>
      </c>
    </row>
    <row r="8" spans="1:5" ht="11.25" customHeight="1">
      <c r="A8" s="145"/>
      <c r="B8" s="145" t="s">
        <v>442</v>
      </c>
      <c r="C8" s="138"/>
      <c r="D8" s="145"/>
      <c r="E8" s="145"/>
    </row>
    <row r="9" spans="1:5" ht="11.25" customHeight="1">
      <c r="A9" s="145"/>
      <c r="B9" s="145"/>
      <c r="C9" s="138"/>
      <c r="D9" s="145"/>
      <c r="E9" s="145"/>
    </row>
    <row r="10" spans="1:5" ht="11.25" customHeight="1">
      <c r="A10" s="145"/>
      <c r="B10" s="145"/>
      <c r="C10" s="138"/>
      <c r="D10" s="145"/>
      <c r="E10" s="145"/>
    </row>
    <row r="11" spans="1:5" ht="11.25" customHeight="1">
      <c r="A11" s="145"/>
      <c r="B11" s="145"/>
      <c r="C11" s="138"/>
      <c r="D11" s="145"/>
      <c r="E11" s="145"/>
    </row>
    <row r="12" spans="1:5" ht="11.25" customHeight="1">
      <c r="A12" s="145"/>
      <c r="B12" s="145"/>
      <c r="C12" s="138"/>
      <c r="D12" s="145"/>
      <c r="E12" s="145"/>
    </row>
    <row r="13" spans="1:5" ht="11.25" customHeight="1">
      <c r="A13" s="145"/>
      <c r="B13" s="145"/>
      <c r="C13" s="138"/>
      <c r="D13" s="145"/>
      <c r="E13" s="145"/>
    </row>
    <row r="14" spans="1:5" ht="11.25" customHeight="1">
      <c r="A14" s="145"/>
      <c r="B14" s="145"/>
      <c r="C14" s="138"/>
      <c r="D14" s="145"/>
      <c r="E14" s="145"/>
    </row>
    <row r="15" spans="1:5" ht="11.25">
      <c r="A15" s="145"/>
      <c r="B15" s="145"/>
      <c r="C15" s="138"/>
      <c r="D15" s="145"/>
      <c r="E15" s="145"/>
    </row>
    <row r="16" spans="1:5" ht="11.25">
      <c r="A16" s="132"/>
      <c r="B16" s="132" t="s">
        <v>340</v>
      </c>
      <c r="C16" s="139">
        <f>SUM(C8:C15)</f>
        <v>0</v>
      </c>
      <c r="D16" s="132"/>
      <c r="E16" s="132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cp:lastPrinted>2016-10-25T17:02:34Z</cp:lastPrinted>
  <dcterms:created xsi:type="dcterms:W3CDTF">2012-12-11T20:36:24Z</dcterms:created>
  <dcterms:modified xsi:type="dcterms:W3CDTF">2017-01-29T21:51:07Z</dcterms:modified>
  <cp:category/>
  <cp:version/>
  <cp:contentType/>
  <cp:contentStatus/>
</cp:coreProperties>
</file>