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sktop\MICHELLE\SIRET-CUENTA PUBLICA\2024\4TO. TRIMESTRE\SIRET\"/>
    </mc:Choice>
  </mc:AlternateContent>
  <xr:revisionPtr revIDLastSave="0" documentId="13_ncr:1_{D70ADFB2-3577-4CA4-A639-58095616D2ED}" xr6:coauthVersionLast="47" xr6:coauthVersionMax="47" xr10:uidLastSave="{00000000-0000-0000-0000-000000000000}"/>
  <bookViews>
    <workbookView xWindow="-120" yWindow="-120" windowWidth="20640" windowHeight="11160" tabRatio="782" activeTab="1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3" l="1"/>
  <c r="D161" i="1"/>
  <c r="E161" i="1"/>
  <c r="F161" i="1"/>
  <c r="G161" i="1"/>
  <c r="H161" i="1"/>
  <c r="I161" i="1"/>
  <c r="C161" i="1"/>
  <c r="I14" i="1"/>
  <c r="I52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H52" i="1"/>
  <c r="H32" i="1"/>
  <c r="H22" i="1"/>
  <c r="H14" i="1"/>
  <c r="H13" i="1" s="1"/>
  <c r="E52" i="1"/>
  <c r="D52" i="1"/>
  <c r="E32" i="1"/>
  <c r="D32" i="1"/>
  <c r="E22" i="1"/>
  <c r="D22" i="1"/>
  <c r="E14" i="1"/>
  <c r="D14" i="1"/>
  <c r="D13" i="1" s="1"/>
  <c r="E13" i="1"/>
  <c r="G52" i="1"/>
  <c r="F52" i="1"/>
  <c r="G32" i="1"/>
  <c r="F32" i="1"/>
  <c r="G22" i="1"/>
  <c r="F22" i="1"/>
  <c r="G14" i="1"/>
  <c r="F14" i="1"/>
  <c r="F13" i="1" s="1"/>
  <c r="G13" i="1"/>
  <c r="I13" i="1" l="1"/>
  <c r="C13" i="1"/>
  <c r="C42" i="1"/>
  <c r="C32" i="1"/>
  <c r="C22" i="1"/>
  <c r="C14" i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3" i="7"/>
  <c r="B3" i="3"/>
  <c r="B6" i="3"/>
  <c r="B3" i="1"/>
  <c r="B9" i="1" s="1"/>
  <c r="B6" i="1"/>
  <c r="B3" i="6"/>
  <c r="E21" i="3"/>
  <c r="F21" i="3"/>
  <c r="D21" i="3"/>
  <c r="E11" i="3"/>
  <c r="F11" i="3"/>
  <c r="F31" i="3" s="1"/>
  <c r="D11" i="3"/>
  <c r="D31" i="3" s="1"/>
</calcChain>
</file>

<file path=xl/sharedStrings.xml><?xml version="1.0" encoding="utf-8"?>
<sst xmlns="http://schemas.openxmlformats.org/spreadsheetml/2006/main" count="313" uniqueCount="155">
  <si>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</si>
  <si>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</si>
  <si>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</si>
  <si>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</si>
  <si>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</si>
  <si>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</si>
  <si>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</si>
  <si>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</si>
  <si>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</si>
  <si>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</si>
  <si>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</si>
  <si>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</si>
  <si>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</si>
  <si>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</si>
  <si>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</si>
  <si>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</si>
  <si>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</si>
  <si>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</si>
  <si>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</si>
  <si>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</si>
  <si>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</si>
  <si>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</si>
  <si>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</si>
  <si>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</si>
  <si>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</si>
  <si>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</si>
  <si>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</si>
  <si>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</si>
  <si>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</si>
  <si>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</si>
  <si>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</si>
  <si>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</si>
  <si>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</si>
  <si>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</si>
  <si>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</si>
  <si>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</si>
  <si>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</si>
  <si>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</si>
  <si>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</si>
  <si>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</si>
  <si>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</si>
  <si>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</si>
  <si>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</si>
  <si>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</si>
  <si>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</si>
  <si>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</si>
  <si>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</si>
  <si>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</si>
  <si>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</si>
  <si>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</si>
  <si>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</si>
  <si>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</si>
  <si>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</si>
  <si>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</si>
  <si>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</si>
  <si>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</si>
  <si>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</si>
  <si>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</si>
  <si>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</si>
  <si>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</si>
  <si>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</si>
  <si>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</si>
  <si>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</si>
  <si>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</si>
  <si>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</si>
  <si>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</si>
  <si>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</si>
  <si>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</si>
  <si>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</si>
  <si>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</si>
  <si>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</si>
  <si>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</si>
  <si>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</si>
  <si>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</si>
  <si>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</si>
  <si>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</si>
  <si>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</si>
  <si>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</si>
  <si>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</si>
  <si>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</si>
  <si>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</si>
  <si>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</si>
  <si>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</si>
  <si>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</si>
  <si>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</si>
  <si>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</si>
  <si>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</si>
  <si>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</si>
  <si>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</si>
  <si>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</si>
  <si>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</si>
  <si>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</si>
  <si>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</si>
  <si>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</si>
  <si>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</si>
  <si>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</si>
  <si>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</si>
  <si>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</si>
  <si>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</si>
  <si>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</si>
  <si>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</si>
  <si>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</si>
  <si>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</si>
  <si>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</si>
  <si>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</si>
  <si>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</si>
  <si>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</si>
  <si>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</si>
  <si>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</si>
  <si>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</si>
  <si>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</si>
  <si>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</si>
  <si>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</si>
  <si>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</si>
  <si>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</si>
  <si>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</si>
  <si>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</si>
  <si>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</si>
  <si>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</si>
  <si>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</si>
  <si>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</si>
  <si>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</si>
  <si>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</si>
  <si>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</si>
  <si>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</si>
  <si>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</si>
  <si>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</si>
  <si>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</si>
  <si>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</si>
  <si>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</si>
  <si>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</si>
  <si>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</si>
  <si>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</si>
  <si>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</si>
  <si>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</si>
  <si>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</si>
  <si>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</si>
  <si>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</si>
  <si>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</si>
  <si>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</si>
  <si>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Instituto Salmantino para las Personas con Discapacidad</t>
  </si>
  <si>
    <t>Correspondiente del 01 de enero al 31 de Diciembre 2024</t>
  </si>
  <si>
    <t>Bajo protesta de decir verdad declaramos que los Estados Financieros y sus notas, son razonablemente correctos y son responsabilidad del emisor.</t>
  </si>
  <si>
    <t>C.P.Michelle Rubí Reyes Ramírez</t>
  </si>
  <si>
    <t>Coordinadora Administrativa</t>
  </si>
  <si>
    <t>Elabora</t>
  </si>
  <si>
    <t>T.S. María del Rocio León Mendoza</t>
  </si>
  <si>
    <t>Directora General</t>
  </si>
  <si>
    <t>Autoriza</t>
  </si>
  <si>
    <t>EL INSTITUTO CUENTA CON UN BALANCE PRESUPUESTARIO SOSTENIBLE DURANTE EL PERIODO</t>
  </si>
  <si>
    <t>Instituto Salmantino para las personas con Discapacidad</t>
  </si>
  <si>
    <t>Ejercicio 2024</t>
  </si>
  <si>
    <t>EL INSTITUTO NO CUENTA CON FINANCIAMIENTO U OBLIGACIONES CONTRAIDAS DURANTE EL PERIODO</t>
  </si>
  <si>
    <t>EL INSTITUTO NO CUENTA CON OBLIGACIONES A CORTO PLAZO DURANTE EL PERIODO A INFORMAR</t>
  </si>
  <si>
    <t>EL INSTITUTO SALMANTINO PARA LAS PERSONAS CON DISCAPACIDAD NO CUENTA CON DEUDA HACENDARIA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</si>
</sst>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9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6" fillId="0" borderId="0" xfId="4" applyFont="1" applyAlignment="1" applyProtection="1">
      <alignment horizontal="center" vertical="top"/>
      <protection locked="0"/>
    </xf>
    <xf numFmtId="0" fontId="16" fillId="0" borderId="0" xfId="4" applyFont="1" applyAlignment="1" applyProtection="1">
      <alignment horizontal="center" vertical="top"/>
      <protection locked="0"/>
    </xf>
    <xf numFmtId="4" fontId="6" fillId="0" borderId="2" xfId="0" applyNumberFormat="1" applyFont="1" applyBorder="1" applyProtection="1">
      <protection locked="0"/>
    </xf>
    <xf numFmtId="4" fontId="5" fillId="0" borderId="2" xfId="0" applyNumberFormat="1" applyFont="1" applyBorder="1" applyProtection="1">
      <protection locked="0"/>
    </xf>
    <xf numFmtId="4" fontId="1" fillId="0" borderId="1" xfId="0" applyNumberFormat="1" applyFont="1" applyBorder="1" applyAlignment="1" applyProtection="1">
      <alignment horizontal="right" vertical="top"/>
      <protection locked="0"/>
    </xf>
    <xf numFmtId="4" fontId="2" fillId="0" borderId="0" xfId="0" applyNumberFormat="1" applyFont="1"/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30"/>
  <sheetViews>
    <sheetView topLeftCell="A10" workbookViewId="0">
      <selection activeCell="B22" sqref="B22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/>
      <c r="B1" s="20" t="s">
        <v>140</v>
      </c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141</v>
      </c>
      <c r="B3" s="24"/>
      <c r="C3" s="25" t="s">
        <v>4</v>
      </c>
      <c r="D3" s="27">
        <v>4</v>
      </c>
    </row>
    <row r="4" spans="1:4" x14ac:dyDescent="0.2">
      <c r="A4" s="71" t="s">
        <v>5</v>
      </c>
      <c r="B4" s="72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  <row r="17" spans="1:2" x14ac:dyDescent="0.2">
      <c r="A17" s="1" t="s">
        <v>142</v>
      </c>
    </row>
    <row r="22" spans="1:2" ht="13.5" x14ac:dyDescent="0.2">
      <c r="A22" s="91"/>
      <c r="B22" s="91" t="s">
        <v>143</v>
      </c>
    </row>
    <row r="23" spans="1:2" ht="13.5" x14ac:dyDescent="0.2">
      <c r="A23" s="91"/>
      <c r="B23" s="91" t="s">
        <v>144</v>
      </c>
    </row>
    <row r="24" spans="1:2" ht="13.5" x14ac:dyDescent="0.2">
      <c r="A24" s="91"/>
      <c r="B24" s="91" t="s">
        <v>145</v>
      </c>
    </row>
    <row r="28" spans="1:2" ht="13.5" x14ac:dyDescent="0.2">
      <c r="B28" s="91" t="s">
        <v>146</v>
      </c>
    </row>
    <row r="29" spans="1:2" ht="13.5" x14ac:dyDescent="0.2">
      <c r="B29" s="91" t="s">
        <v>147</v>
      </c>
    </row>
    <row r="30" spans="1:2" ht="13.5" x14ac:dyDescent="0.2">
      <c r="B30" s="91" t="s">
        <v>148</v>
      </c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G27"/>
  <sheetViews>
    <sheetView showGridLines="0" tabSelected="1" workbookViewId="0">
      <selection activeCell="D25" sqref="D2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0.15" x14ac:dyDescent="0.2">
      <c r="B1" s="73" t="s">
        <v>140</v>
      </c>
      <c r="C1" s="73"/>
      <c r="D1" s="73"/>
      <c r="E1" s="40" t="s">
        <v>0</v>
      </c>
      <c r="F1" s="41">
        <f>'Notas de Disciplina Financiera'!D1</f>
        <v>2024</v>
      </c>
    </row>
    <row r="2" spans="1:6" ht="10.15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ht="10.15" x14ac:dyDescent="0.2">
      <c r="B3" s="73" t="str">
        <f>'Notas de Disciplina Financiera'!A3</f>
        <v>Correspondiente del 01 de enero al 31 de Diciembre 2024</v>
      </c>
      <c r="C3" s="73"/>
      <c r="D3" s="73"/>
      <c r="E3" s="40" t="s">
        <v>4</v>
      </c>
      <c r="F3" s="41">
        <f>'Notas de Disciplina Financiera'!D3</f>
        <v>4</v>
      </c>
    </row>
    <row r="5" spans="1:6" ht="10.15" x14ac:dyDescent="0.2">
      <c r="B5" s="43"/>
      <c r="C5" s="43" t="s">
        <v>10</v>
      </c>
    </row>
    <row r="7" spans="1:6" ht="10.15" x14ac:dyDescent="0.2">
      <c r="B7" s="1" t="s">
        <v>21</v>
      </c>
    </row>
    <row r="8" spans="1:6" ht="10.15" x14ac:dyDescent="0.2">
      <c r="B8" s="45" t="s">
        <v>22</v>
      </c>
    </row>
    <row r="9" spans="1:6" ht="10.15" x14ac:dyDescent="0.2">
      <c r="A9" s="42"/>
    </row>
    <row r="12" spans="1:6" x14ac:dyDescent="0.2">
      <c r="C12" s="43" t="s">
        <v>149</v>
      </c>
    </row>
    <row r="16" spans="1:6" ht="10.15" x14ac:dyDescent="0.2">
      <c r="C16" s="70"/>
    </row>
    <row r="17" spans="3:7" ht="10.15" x14ac:dyDescent="0.2">
      <c r="C17" s="69"/>
    </row>
    <row r="18" spans="3:7" x14ac:dyDescent="0.2">
      <c r="C18" s="1" t="s">
        <v>142</v>
      </c>
      <c r="D18" s="70"/>
    </row>
    <row r="19" spans="3:7" x14ac:dyDescent="0.2">
      <c r="D19" s="69"/>
    </row>
    <row r="25" spans="3:7" ht="13.5" x14ac:dyDescent="0.2">
      <c r="C25" s="91" t="s">
        <v>143</v>
      </c>
      <c r="D25" s="91"/>
      <c r="E25" s="92" t="s">
        <v>146</v>
      </c>
      <c r="F25" s="92"/>
      <c r="G25" s="92"/>
    </row>
    <row r="26" spans="3:7" ht="13.5" x14ac:dyDescent="0.2">
      <c r="C26" s="91" t="s">
        <v>144</v>
      </c>
      <c r="D26" s="91"/>
      <c r="E26" s="92" t="s">
        <v>147</v>
      </c>
      <c r="F26" s="92"/>
      <c r="G26" s="92"/>
    </row>
    <row r="27" spans="3:7" ht="13.5" x14ac:dyDescent="0.2">
      <c r="C27" s="91" t="s">
        <v>145</v>
      </c>
      <c r="D27" s="91"/>
      <c r="E27" s="92" t="s">
        <v>148</v>
      </c>
      <c r="F27" s="92"/>
      <c r="G27" s="92"/>
    </row>
  </sheetData>
  <mergeCells count="6">
    <mergeCell ref="E27:G27"/>
    <mergeCell ref="B1:D1"/>
    <mergeCell ref="B2:D2"/>
    <mergeCell ref="B3:D3"/>
    <mergeCell ref="E25:G25"/>
    <mergeCell ref="E26:G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73"/>
  <sheetViews>
    <sheetView showGridLines="0" zoomScaleNormal="100" workbookViewId="0">
      <selection activeCell="G173" sqref="G173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3" t="s">
        <v>140</v>
      </c>
      <c r="C1" s="73"/>
      <c r="D1" s="73"/>
      <c r="E1" s="40" t="s">
        <v>0</v>
      </c>
      <c r="F1" s="41">
        <f>'Notas de Disciplina Financiera'!D1</f>
        <v>2024</v>
      </c>
    </row>
    <row r="2" spans="1:9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9" x14ac:dyDescent="0.2">
      <c r="B3" s="73" t="str">
        <f>'Notas de Disciplina Financiera'!A3</f>
        <v>Correspondiente del 01 de enero al 31 de Diciembre 2024</v>
      </c>
      <c r="C3" s="73"/>
      <c r="D3" s="73"/>
      <c r="E3" s="40" t="s">
        <v>4</v>
      </c>
      <c r="F3" s="41">
        <f>'Notas de Disciplina Financiera'!D3</f>
        <v>4</v>
      </c>
    </row>
    <row r="5" spans="1:9" x14ac:dyDescent="0.2">
      <c r="B5" s="43" t="s">
        <v>23</v>
      </c>
    </row>
    <row r="6" spans="1:9" x14ac:dyDescent="0.2">
      <c r="B6" s="79" t="str">
        <f>B1</f>
        <v>Instituto Salmantino para las Personas con Discapacidad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24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25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01 de enero al 31 de Diciembre 2024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26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9"/>
      <c r="C11" s="9"/>
      <c r="D11" s="76" t="s">
        <v>27</v>
      </c>
      <c r="E11" s="77"/>
      <c r="F11" s="77"/>
      <c r="G11" s="77"/>
      <c r="H11" s="78"/>
      <c r="I11" s="9"/>
    </row>
    <row r="12" spans="1:9" ht="56.25" customHeight="1" x14ac:dyDescent="0.2">
      <c r="B12" s="8" t="s">
        <v>28</v>
      </c>
      <c r="C12" s="8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8" t="s">
        <v>35</v>
      </c>
    </row>
    <row r="13" spans="1:9" x14ac:dyDescent="0.2">
      <c r="A13" s="42"/>
      <c r="B13" s="13" t="s">
        <v>36</v>
      </c>
      <c r="C13" s="95">
        <f>C14+C22+C32+C52+C62+C78</f>
        <v>5645810.6699999999</v>
      </c>
      <c r="D13" s="3">
        <f t="shared" ref="D13:E13" si="0">+D14+D22+D32+D42+D52+D62+D66+D74+D78</f>
        <v>663234.49</v>
      </c>
      <c r="E13" s="3">
        <f t="shared" si="0"/>
        <v>0</v>
      </c>
      <c r="F13" s="3">
        <f t="shared" ref="F13:G13" si="1">+F14+F22+F32+F42+F52+F62+F66+F74+F78</f>
        <v>340641.97</v>
      </c>
      <c r="G13" s="3">
        <f t="shared" si="1"/>
        <v>-165863.97</v>
      </c>
      <c r="H13" s="3">
        <f>+H14+H22+H32+H42+H52+H62+H66+H74+H78</f>
        <v>838012.49</v>
      </c>
      <c r="I13" s="95">
        <f t="shared" ref="E13:I13" si="2">I14+I22+I32+I52+I62+I78</f>
        <v>6483823.1600000001</v>
      </c>
    </row>
    <row r="14" spans="1:9" x14ac:dyDescent="0.2">
      <c r="B14" s="17" t="s">
        <v>37</v>
      </c>
      <c r="C14" s="94">
        <f>SUM(C15:C21)</f>
        <v>4770146.17</v>
      </c>
      <c r="D14" s="3">
        <f t="shared" ref="D14:E14" si="3">SUM(D15:D21)</f>
        <v>0</v>
      </c>
      <c r="E14" s="3">
        <f t="shared" si="3"/>
        <v>0</v>
      </c>
      <c r="F14" s="3">
        <f t="shared" ref="F14:G14" si="4">SUM(F15:F21)</f>
        <v>152791.97</v>
      </c>
      <c r="G14" s="3">
        <f t="shared" si="4"/>
        <v>-152791.97</v>
      </c>
      <c r="H14" s="3">
        <f>SUM(H15:H21)</f>
        <v>0</v>
      </c>
      <c r="I14" s="3">
        <f>+C14+H14</f>
        <v>4770146.17</v>
      </c>
    </row>
    <row r="15" spans="1:9" x14ac:dyDescent="0.2">
      <c r="B15" s="16" t="s">
        <v>38</v>
      </c>
      <c r="C15" s="93">
        <v>3290665.26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f t="shared" ref="I15:I31" si="5">+C15+H15</f>
        <v>3290665.26</v>
      </c>
    </row>
    <row r="16" spans="1:9" x14ac:dyDescent="0.2">
      <c r="B16" s="16" t="s">
        <v>39</v>
      </c>
      <c r="C16" s="93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f t="shared" si="5"/>
        <v>0</v>
      </c>
    </row>
    <row r="17" spans="2:9" x14ac:dyDescent="0.2">
      <c r="B17" s="16" t="s">
        <v>40</v>
      </c>
      <c r="C17" s="93">
        <v>469350.11</v>
      </c>
      <c r="D17" s="4">
        <v>0</v>
      </c>
      <c r="E17" s="4">
        <v>0</v>
      </c>
      <c r="F17" s="4">
        <v>65210.27</v>
      </c>
      <c r="G17" s="4">
        <v>0</v>
      </c>
      <c r="H17" s="4">
        <v>0</v>
      </c>
      <c r="I17" s="4">
        <f t="shared" si="5"/>
        <v>469350.11</v>
      </c>
    </row>
    <row r="18" spans="2:9" x14ac:dyDescent="0.2">
      <c r="B18" s="16" t="s">
        <v>41</v>
      </c>
      <c r="C18" s="93">
        <v>263203.5</v>
      </c>
      <c r="D18" s="4">
        <v>0</v>
      </c>
      <c r="E18" s="4">
        <v>0</v>
      </c>
      <c r="F18" s="4">
        <v>0</v>
      </c>
      <c r="G18" s="93">
        <v>-152791.97</v>
      </c>
      <c r="H18" s="4">
        <v>0</v>
      </c>
      <c r="I18" s="4">
        <f t="shared" si="5"/>
        <v>263203.5</v>
      </c>
    </row>
    <row r="19" spans="2:9" x14ac:dyDescent="0.2">
      <c r="B19" s="16" t="s">
        <v>42</v>
      </c>
      <c r="C19" s="93">
        <v>746927.3</v>
      </c>
      <c r="D19" s="4">
        <v>0</v>
      </c>
      <c r="E19" s="4">
        <v>0</v>
      </c>
      <c r="F19" s="4">
        <v>87581.7</v>
      </c>
      <c r="G19" s="4">
        <v>0</v>
      </c>
      <c r="H19" s="4">
        <v>0</v>
      </c>
      <c r="I19" s="4">
        <f t="shared" si="5"/>
        <v>746927.3</v>
      </c>
    </row>
    <row r="20" spans="2:9" x14ac:dyDescent="0.2">
      <c r="B20" s="16" t="s">
        <v>43</v>
      </c>
      <c r="C20" s="93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f t="shared" si="5"/>
        <v>0</v>
      </c>
    </row>
    <row r="21" spans="2:9" x14ac:dyDescent="0.2">
      <c r="B21" s="16" t="s">
        <v>44</v>
      </c>
      <c r="C21" s="93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f t="shared" si="5"/>
        <v>0</v>
      </c>
    </row>
    <row r="22" spans="2:9" x14ac:dyDescent="0.2">
      <c r="B22" s="17" t="s">
        <v>45</v>
      </c>
      <c r="C22" s="94">
        <f>SUM(C23:C31)</f>
        <v>382702.5</v>
      </c>
      <c r="D22" s="3">
        <f t="shared" ref="D22:E22" si="6">SUM(D23:D31)</f>
        <v>0</v>
      </c>
      <c r="E22" s="3">
        <f t="shared" si="6"/>
        <v>0</v>
      </c>
      <c r="F22" s="3">
        <f t="shared" ref="F22:G22" si="7">SUM(F23:F31)</f>
        <v>103850</v>
      </c>
      <c r="G22" s="3">
        <f t="shared" si="7"/>
        <v>-6072</v>
      </c>
      <c r="H22" s="4">
        <f>SUM(D22:G22)</f>
        <v>97778</v>
      </c>
      <c r="I22" s="4">
        <f>+C22+H22</f>
        <v>480480.5</v>
      </c>
    </row>
    <row r="23" spans="2:9" x14ac:dyDescent="0.2">
      <c r="B23" s="16" t="s">
        <v>46</v>
      </c>
      <c r="C23" s="93">
        <v>101300</v>
      </c>
      <c r="D23" s="4">
        <v>0</v>
      </c>
      <c r="E23" s="4">
        <v>0</v>
      </c>
      <c r="F23" s="93">
        <v>42000</v>
      </c>
      <c r="G23" s="4">
        <v>0</v>
      </c>
      <c r="H23" s="4">
        <v>0</v>
      </c>
      <c r="I23" s="4">
        <f t="shared" si="5"/>
        <v>101300</v>
      </c>
    </row>
    <row r="24" spans="2:9" x14ac:dyDescent="0.2">
      <c r="B24" s="16" t="s">
        <v>47</v>
      </c>
      <c r="C24" s="93">
        <v>4000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f t="shared" si="5"/>
        <v>4000</v>
      </c>
    </row>
    <row r="25" spans="2:9" x14ac:dyDescent="0.2">
      <c r="B25" s="16" t="s">
        <v>48</v>
      </c>
      <c r="C25" s="93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f t="shared" si="5"/>
        <v>0</v>
      </c>
    </row>
    <row r="26" spans="2:9" x14ac:dyDescent="0.2">
      <c r="B26" s="16" t="s">
        <v>49</v>
      </c>
      <c r="C26" s="93">
        <v>48000</v>
      </c>
      <c r="D26" s="4">
        <v>0</v>
      </c>
      <c r="E26" s="4">
        <v>0</v>
      </c>
      <c r="F26" s="4">
        <v>0</v>
      </c>
      <c r="G26" s="93">
        <v>-6072</v>
      </c>
      <c r="H26" s="4">
        <v>0</v>
      </c>
      <c r="I26" s="4">
        <f t="shared" si="5"/>
        <v>48000</v>
      </c>
    </row>
    <row r="27" spans="2:9" x14ac:dyDescent="0.2">
      <c r="B27" s="16" t="s">
        <v>50</v>
      </c>
      <c r="C27" s="93">
        <v>32000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f t="shared" si="5"/>
        <v>32000</v>
      </c>
    </row>
    <row r="28" spans="2:9" x14ac:dyDescent="0.2">
      <c r="B28" s="16" t="s">
        <v>51</v>
      </c>
      <c r="C28" s="93">
        <v>100000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f t="shared" si="5"/>
        <v>100000</v>
      </c>
    </row>
    <row r="29" spans="2:9" x14ac:dyDescent="0.2">
      <c r="B29" s="16" t="s">
        <v>52</v>
      </c>
      <c r="C29" s="93">
        <v>47402.5</v>
      </c>
      <c r="D29" s="4">
        <v>0</v>
      </c>
      <c r="E29" s="4">
        <v>0</v>
      </c>
      <c r="F29" s="93">
        <v>24500</v>
      </c>
      <c r="G29" s="4">
        <v>0</v>
      </c>
      <c r="H29" s="4">
        <v>0</v>
      </c>
      <c r="I29" s="4">
        <f t="shared" si="5"/>
        <v>47402.5</v>
      </c>
    </row>
    <row r="30" spans="2:9" x14ac:dyDescent="0.2">
      <c r="B30" s="16" t="s">
        <v>53</v>
      </c>
      <c r="C30" s="93">
        <v>0</v>
      </c>
      <c r="D30" s="4">
        <v>0</v>
      </c>
      <c r="E30" s="4">
        <v>0</v>
      </c>
      <c r="F30" s="93">
        <v>0</v>
      </c>
      <c r="G30" s="4">
        <v>0</v>
      </c>
      <c r="H30" s="4">
        <v>0</v>
      </c>
      <c r="I30" s="4">
        <f t="shared" si="5"/>
        <v>0</v>
      </c>
    </row>
    <row r="31" spans="2:9" x14ac:dyDescent="0.2">
      <c r="B31" s="16" t="s">
        <v>54</v>
      </c>
      <c r="C31" s="93">
        <v>50000</v>
      </c>
      <c r="D31" s="4">
        <v>0</v>
      </c>
      <c r="E31" s="4">
        <v>0</v>
      </c>
      <c r="F31" s="93">
        <v>37350</v>
      </c>
      <c r="G31" s="4">
        <v>0</v>
      </c>
      <c r="H31" s="4">
        <v>0</v>
      </c>
      <c r="I31" s="4">
        <f t="shared" si="5"/>
        <v>50000</v>
      </c>
    </row>
    <row r="32" spans="2:9" x14ac:dyDescent="0.2">
      <c r="B32" s="17" t="s">
        <v>55</v>
      </c>
      <c r="C32" s="94">
        <f>SUM(C33:C41)</f>
        <v>492962</v>
      </c>
      <c r="D32" s="3">
        <f t="shared" ref="D32:E32" si="8">SUM(D33:D41)</f>
        <v>0</v>
      </c>
      <c r="E32" s="3">
        <f t="shared" si="8"/>
        <v>0</v>
      </c>
      <c r="F32" s="3">
        <f t="shared" ref="F32:G32" si="9">SUM(F33:F41)</f>
        <v>84000</v>
      </c>
      <c r="G32" s="3">
        <f t="shared" si="9"/>
        <v>-7000</v>
      </c>
      <c r="H32" s="4">
        <f>SUM(D32:G32)</f>
        <v>77000</v>
      </c>
      <c r="I32" s="3">
        <f>+C32+H32</f>
        <v>569962</v>
      </c>
    </row>
    <row r="33" spans="2:9" x14ac:dyDescent="0.2">
      <c r="B33" s="16" t="s">
        <v>56</v>
      </c>
      <c r="C33" s="93">
        <v>46500</v>
      </c>
      <c r="D33" s="4">
        <v>0</v>
      </c>
      <c r="E33" s="4">
        <v>0</v>
      </c>
      <c r="F33" s="4">
        <v>0</v>
      </c>
      <c r="G33" s="93">
        <v>-7000</v>
      </c>
      <c r="H33" s="4">
        <v>0</v>
      </c>
      <c r="I33" s="4">
        <v>0</v>
      </c>
    </row>
    <row r="34" spans="2:9" x14ac:dyDescent="0.2">
      <c r="B34" s="16" t="s">
        <v>57</v>
      </c>
      <c r="C34" s="93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58</v>
      </c>
      <c r="C35" s="93">
        <v>66000</v>
      </c>
      <c r="D35" s="4">
        <v>0</v>
      </c>
      <c r="E35" s="4">
        <v>0</v>
      </c>
      <c r="F35" s="93">
        <v>7000</v>
      </c>
      <c r="G35" s="4">
        <v>0</v>
      </c>
      <c r="H35" s="4">
        <v>0</v>
      </c>
      <c r="I35" s="4">
        <v>0</v>
      </c>
    </row>
    <row r="36" spans="2:9" x14ac:dyDescent="0.2">
      <c r="B36" s="16" t="s">
        <v>59</v>
      </c>
      <c r="C36" s="93">
        <v>66000</v>
      </c>
      <c r="D36" s="4">
        <v>0</v>
      </c>
      <c r="E36" s="4">
        <v>0</v>
      </c>
      <c r="F36" s="93">
        <v>2000</v>
      </c>
      <c r="G36" s="4">
        <v>0</v>
      </c>
      <c r="H36" s="4">
        <v>0</v>
      </c>
      <c r="I36" s="4">
        <v>0</v>
      </c>
    </row>
    <row r="37" spans="2:9" x14ac:dyDescent="0.2">
      <c r="B37" s="16" t="s">
        <v>60</v>
      </c>
      <c r="C37" s="93">
        <v>88000</v>
      </c>
      <c r="D37" s="4">
        <v>0</v>
      </c>
      <c r="E37" s="4">
        <v>0</v>
      </c>
      <c r="F37" s="93">
        <v>75000</v>
      </c>
      <c r="G37" s="4">
        <v>0</v>
      </c>
      <c r="H37" s="4">
        <v>0</v>
      </c>
      <c r="I37" s="4">
        <v>0</v>
      </c>
    </row>
    <row r="38" spans="2:9" x14ac:dyDescent="0.2">
      <c r="B38" s="16" t="s">
        <v>61</v>
      </c>
      <c r="C38" s="93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62</v>
      </c>
      <c r="C39" s="93">
        <v>9500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63</v>
      </c>
      <c r="C40" s="93">
        <v>102200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64</v>
      </c>
      <c r="C41" s="93">
        <v>114762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65</v>
      </c>
      <c r="C42" s="94">
        <f>SUM(C43:C51)</f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68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69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74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75</v>
      </c>
      <c r="C52" s="3">
        <v>0</v>
      </c>
      <c r="D52" s="3">
        <f t="shared" ref="D52:E52" si="10">SUM(D53:D61)</f>
        <v>663234.49</v>
      </c>
      <c r="E52" s="3">
        <f t="shared" si="10"/>
        <v>0</v>
      </c>
      <c r="F52" s="3">
        <f t="shared" ref="F52:H52" si="11">SUM(F53:F61)</f>
        <v>0</v>
      </c>
      <c r="G52" s="3">
        <f t="shared" si="11"/>
        <v>0</v>
      </c>
      <c r="H52" s="3">
        <f t="shared" si="11"/>
        <v>663234.49</v>
      </c>
      <c r="I52" s="3">
        <f t="shared" ref="I52" si="12">+C52+H52</f>
        <v>663234.49</v>
      </c>
    </row>
    <row r="53" spans="2:9" x14ac:dyDescent="0.2">
      <c r="B53" s="16" t="s">
        <v>76</v>
      </c>
      <c r="C53" s="4">
        <v>0</v>
      </c>
      <c r="D53" s="4">
        <v>87234.49</v>
      </c>
      <c r="E53" s="4">
        <v>0</v>
      </c>
      <c r="F53" s="4">
        <v>0</v>
      </c>
      <c r="G53" s="4">
        <v>0</v>
      </c>
      <c r="H53" s="4">
        <v>87234.49</v>
      </c>
      <c r="I53" s="4">
        <v>0</v>
      </c>
    </row>
    <row r="54" spans="2:9" x14ac:dyDescent="0.2">
      <c r="B54" s="16" t="s">
        <v>77</v>
      </c>
      <c r="C54" s="4">
        <v>0</v>
      </c>
      <c r="D54" s="4">
        <v>33500</v>
      </c>
      <c r="E54" s="4">
        <v>0</v>
      </c>
      <c r="F54" s="4">
        <v>0</v>
      </c>
      <c r="G54" s="4">
        <v>0</v>
      </c>
      <c r="H54" s="4">
        <v>33500</v>
      </c>
      <c r="I54" s="4">
        <v>0</v>
      </c>
    </row>
    <row r="55" spans="2:9" x14ac:dyDescent="0.2">
      <c r="B55" s="16" t="s">
        <v>78</v>
      </c>
      <c r="C55" s="4">
        <v>0</v>
      </c>
      <c r="D55" s="4">
        <v>542500</v>
      </c>
      <c r="E55" s="4">
        <v>0</v>
      </c>
      <c r="F55" s="4">
        <v>0</v>
      </c>
      <c r="G55" s="4">
        <v>0</v>
      </c>
      <c r="H55" s="4">
        <v>542500</v>
      </c>
      <c r="I55" s="4">
        <v>0</v>
      </c>
    </row>
    <row r="56" spans="2:9" x14ac:dyDescent="0.2">
      <c r="B56" s="16" t="s">
        <v>79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81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83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87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88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89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91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94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97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99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104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108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109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37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38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49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55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56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58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59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69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78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79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87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88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110</v>
      </c>
      <c r="C161" s="6">
        <f>+C13+C87</f>
        <v>5645810.6699999999</v>
      </c>
      <c r="D161" s="6">
        <f t="shared" ref="D161:I161" si="13">+D13+D87</f>
        <v>663234.49</v>
      </c>
      <c r="E161" s="6">
        <f t="shared" si="13"/>
        <v>0</v>
      </c>
      <c r="F161" s="6">
        <f t="shared" si="13"/>
        <v>340641.97</v>
      </c>
      <c r="G161" s="6">
        <f t="shared" si="13"/>
        <v>-165863.97</v>
      </c>
      <c r="H161" s="6">
        <f t="shared" si="13"/>
        <v>838012.49</v>
      </c>
      <c r="I161" s="6">
        <f t="shared" si="13"/>
        <v>6483823.1600000001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142</v>
      </c>
    </row>
    <row r="170" spans="2:9" x14ac:dyDescent="0.2">
      <c r="G170" s="96"/>
    </row>
    <row r="171" spans="2:9" ht="13.5" x14ac:dyDescent="0.2">
      <c r="B171" s="91" t="s">
        <v>143</v>
      </c>
      <c r="C171" s="92" t="s">
        <v>146</v>
      </c>
      <c r="D171" s="92"/>
      <c r="E171" s="92"/>
      <c r="G171" s="96"/>
    </row>
    <row r="172" spans="2:9" ht="13.5" x14ac:dyDescent="0.2">
      <c r="B172" s="91" t="s">
        <v>144</v>
      </c>
      <c r="C172" s="92" t="s">
        <v>147</v>
      </c>
      <c r="D172" s="92"/>
      <c r="E172" s="92"/>
    </row>
    <row r="173" spans="2:9" ht="13.5" x14ac:dyDescent="0.2">
      <c r="B173" s="91" t="s">
        <v>145</v>
      </c>
      <c r="C173" s="92" t="s">
        <v>148</v>
      </c>
      <c r="D173" s="92"/>
      <c r="E173" s="92"/>
    </row>
  </sheetData>
  <protectedRanges>
    <protectedRange sqref="C87:E87 H87" name="Rango1_2"/>
    <protectedRange sqref="C13 I13" name="Rango1_2_1"/>
    <protectedRange sqref="F87:G87" name="Rango1_2_2"/>
    <protectedRange sqref="F13:G13" name="Rango1_2_4"/>
    <protectedRange sqref="D13:E13" name="Rango1_2_4_1"/>
    <protectedRange sqref="H13" name="Rango1_2_4_2"/>
    <protectedRange sqref="I87" name="Rango1_2_3"/>
    <protectedRange sqref="I52" name="Rango1_2_3_1"/>
    <protectedRange sqref="I14" name="Rango1_2_4_3"/>
    <protectedRange sqref="I32" name="Rango1_2_6"/>
    <protectedRange sqref="I15:I31" name="Rango1_2_7"/>
  </protectedRanges>
  <mergeCells count="12">
    <mergeCell ref="C171:E171"/>
    <mergeCell ref="C172:E172"/>
    <mergeCell ref="C173:E173"/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G40"/>
  <sheetViews>
    <sheetView showGridLines="0" workbookViewId="0">
      <selection activeCell="H22" sqref="H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">
        <v>150</v>
      </c>
      <c r="C1" s="73"/>
      <c r="D1" s="73"/>
      <c r="E1" s="40" t="s">
        <v>0</v>
      </c>
      <c r="F1" s="41">
        <f>'Notas de Disciplina Financiera'!D1</f>
        <v>2024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Diciembre 2024</v>
      </c>
      <c r="C3" s="73"/>
      <c r="D3" s="73"/>
      <c r="E3" s="40" t="s">
        <v>4</v>
      </c>
      <c r="F3" s="41">
        <f>'Notas de Disciplina Financiera'!D3</f>
        <v>4</v>
      </c>
    </row>
    <row r="5" spans="1:6" ht="12" thickBot="1" x14ac:dyDescent="0.25">
      <c r="C5" s="43" t="s">
        <v>111</v>
      </c>
    </row>
    <row r="6" spans="1:6" x14ac:dyDescent="0.2">
      <c r="B6" s="82" t="str">
        <f>B1</f>
        <v>Instituto Salmantino para las personas con Discapacidad</v>
      </c>
      <c r="C6" s="83"/>
      <c r="D6" s="83"/>
      <c r="E6" s="83"/>
      <c r="F6" s="84"/>
    </row>
    <row r="7" spans="1:6" x14ac:dyDescent="0.2">
      <c r="B7" s="85" t="s">
        <v>112</v>
      </c>
      <c r="C7" s="86"/>
      <c r="D7" s="86"/>
      <c r="E7" s="86"/>
      <c r="F7" s="87"/>
    </row>
    <row r="8" spans="1:6" x14ac:dyDescent="0.2">
      <c r="B8" s="88" t="s">
        <v>151</v>
      </c>
      <c r="C8" s="89"/>
      <c r="D8" s="89"/>
      <c r="E8" s="89"/>
      <c r="F8" s="90"/>
    </row>
    <row r="9" spans="1:6" ht="22.5" x14ac:dyDescent="0.2">
      <c r="B9" s="80" t="s">
        <v>113</v>
      </c>
      <c r="C9" s="81" t="s">
        <v>114</v>
      </c>
      <c r="D9" s="67" t="s">
        <v>115</v>
      </c>
      <c r="E9" s="67" t="s">
        <v>116</v>
      </c>
      <c r="F9" s="68" t="s">
        <v>117</v>
      </c>
    </row>
    <row r="10" spans="1:6" x14ac:dyDescent="0.2">
      <c r="A10" s="42"/>
      <c r="B10" s="80"/>
      <c r="C10" s="81"/>
      <c r="D10" s="67" t="s">
        <v>118</v>
      </c>
      <c r="E10" s="67" t="s">
        <v>119</v>
      </c>
      <c r="F10" s="68" t="s">
        <v>120</v>
      </c>
    </row>
    <row r="11" spans="1:6" x14ac:dyDescent="0.2">
      <c r="B11" s="52"/>
      <c r="C11" s="53" t="s">
        <v>121</v>
      </c>
      <c r="D11" s="54">
        <f>SUM(D12:D20)</f>
        <v>130665.97</v>
      </c>
      <c r="E11" s="54">
        <f t="shared" ref="E11:F11" si="0">SUM(E12:E20)</f>
        <v>0</v>
      </c>
      <c r="F11" s="55">
        <f t="shared" si="0"/>
        <v>130665.97</v>
      </c>
    </row>
    <row r="12" spans="1:6" x14ac:dyDescent="0.2">
      <c r="B12" s="56">
        <v>1000</v>
      </c>
      <c r="C12" s="57" t="s">
        <v>122</v>
      </c>
      <c r="D12" s="58">
        <v>130665.97</v>
      </c>
      <c r="E12" s="58">
        <v>0</v>
      </c>
      <c r="F12" s="59">
        <v>130665.97</v>
      </c>
    </row>
    <row r="13" spans="1:6" x14ac:dyDescent="0.2">
      <c r="B13" s="56">
        <v>2000</v>
      </c>
      <c r="C13" s="57" t="s">
        <v>123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124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125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126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127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128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129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130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131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122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123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124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125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126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127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128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129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130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34</v>
      </c>
      <c r="D31" s="50">
        <f>D11+D21</f>
        <v>130665.97</v>
      </c>
      <c r="E31" s="50">
        <f t="shared" ref="E31:F31" si="2">E11+E21</f>
        <v>0</v>
      </c>
      <c r="F31" s="51">
        <f t="shared" si="2"/>
        <v>130665.97</v>
      </c>
    </row>
    <row r="33" spans="3:7" x14ac:dyDescent="0.2">
      <c r="C33" s="1" t="s">
        <v>142</v>
      </c>
      <c r="D33" s="69"/>
    </row>
    <row r="38" spans="3:7" ht="13.5" x14ac:dyDescent="0.2">
      <c r="C38" s="91" t="s">
        <v>143</v>
      </c>
      <c r="D38" s="91"/>
      <c r="E38" s="92" t="s">
        <v>146</v>
      </c>
      <c r="F38" s="92"/>
      <c r="G38" s="92"/>
    </row>
    <row r="39" spans="3:7" ht="13.5" x14ac:dyDescent="0.2">
      <c r="C39" s="91" t="s">
        <v>144</v>
      </c>
      <c r="D39" s="91"/>
      <c r="E39" s="92" t="s">
        <v>147</v>
      </c>
      <c r="F39" s="92"/>
      <c r="G39" s="92"/>
    </row>
    <row r="40" spans="3:7" ht="13.5" x14ac:dyDescent="0.2">
      <c r="C40" s="91" t="s">
        <v>145</v>
      </c>
      <c r="D40" s="91"/>
      <c r="E40" s="92" t="s">
        <v>148</v>
      </c>
      <c r="F40" s="92"/>
      <c r="G40" s="92"/>
    </row>
  </sheetData>
  <mergeCells count="11">
    <mergeCell ref="E38:G38"/>
    <mergeCell ref="E39:G39"/>
    <mergeCell ref="E40:G40"/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22"/>
  <sheetViews>
    <sheetView showGridLines="0" workbookViewId="0">
      <selection activeCell="E13" sqref="E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0.15" x14ac:dyDescent="0.2">
      <c r="B1" s="73" t="s">
        <v>140</v>
      </c>
      <c r="C1" s="73"/>
      <c r="D1" s="73"/>
      <c r="E1" s="40" t="s">
        <v>0</v>
      </c>
      <c r="F1" s="41">
        <f>'Notas de Disciplina Financiera'!D1</f>
        <v>2024</v>
      </c>
    </row>
    <row r="2" spans="1:6" ht="10.15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ht="10.15" x14ac:dyDescent="0.2">
      <c r="B3" s="73" t="str">
        <f>'Notas de Disciplina Financiera'!A3</f>
        <v>Correspondiente del 01 de enero al 31 de Diciembre 2024</v>
      </c>
      <c r="C3" s="73"/>
      <c r="D3" s="73"/>
      <c r="E3" s="40" t="s">
        <v>4</v>
      </c>
      <c r="F3" s="41">
        <f>'Notas de Disciplina Financiera'!D3</f>
        <v>4</v>
      </c>
    </row>
    <row r="5" spans="1:6" ht="10.15" x14ac:dyDescent="0.2">
      <c r="B5" s="43"/>
      <c r="C5" s="43" t="s">
        <v>16</v>
      </c>
    </row>
    <row r="7" spans="1:6" ht="10.15" x14ac:dyDescent="0.2">
      <c r="B7" s="1" t="s">
        <v>132</v>
      </c>
    </row>
    <row r="8" spans="1:6" ht="10.15" x14ac:dyDescent="0.2">
      <c r="B8" s="45" t="s">
        <v>133</v>
      </c>
    </row>
    <row r="9" spans="1:6" ht="10.15" x14ac:dyDescent="0.2">
      <c r="A9" s="42"/>
      <c r="B9" s="47" t="s">
        <v>134</v>
      </c>
    </row>
    <row r="10" spans="1:6" ht="10.15" x14ac:dyDescent="0.2">
      <c r="B10" s="47" t="s">
        <v>135</v>
      </c>
    </row>
    <row r="12" spans="1:6" x14ac:dyDescent="0.2">
      <c r="C12" s="43" t="s">
        <v>152</v>
      </c>
    </row>
    <row r="13" spans="1:6" ht="10.15" x14ac:dyDescent="0.2"/>
    <row r="14" spans="1:6" ht="10.15" x14ac:dyDescent="0.2"/>
    <row r="15" spans="1:6" x14ac:dyDescent="0.2">
      <c r="B15" s="1" t="s">
        <v>142</v>
      </c>
    </row>
    <row r="20" spans="3:6" ht="13.5" x14ac:dyDescent="0.2">
      <c r="C20" s="91" t="s">
        <v>143</v>
      </c>
      <c r="D20" s="92" t="s">
        <v>146</v>
      </c>
      <c r="E20" s="92"/>
      <c r="F20" s="92"/>
    </row>
    <row r="21" spans="3:6" ht="13.5" x14ac:dyDescent="0.2">
      <c r="C21" s="91" t="s">
        <v>144</v>
      </c>
      <c r="D21" s="92" t="s">
        <v>147</v>
      </c>
      <c r="E21" s="92"/>
      <c r="F21" s="92"/>
    </row>
    <row r="22" spans="3:6" ht="13.5" x14ac:dyDescent="0.2">
      <c r="C22" s="91" t="s">
        <v>145</v>
      </c>
      <c r="D22" s="92" t="s">
        <v>148</v>
      </c>
      <c r="E22" s="92"/>
      <c r="F22" s="92"/>
    </row>
  </sheetData>
  <mergeCells count="6">
    <mergeCell ref="D22:F22"/>
    <mergeCell ref="B1:D1"/>
    <mergeCell ref="B2:D2"/>
    <mergeCell ref="B3:D3"/>
    <mergeCell ref="D20:F20"/>
    <mergeCell ref="D21:F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25"/>
  <sheetViews>
    <sheetView showGridLines="0" workbookViewId="0">
      <selection activeCell="C21" sqref="C2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0.15" x14ac:dyDescent="0.2">
      <c r="B1" s="73" t="s">
        <v>140</v>
      </c>
      <c r="C1" s="73"/>
      <c r="D1" s="73"/>
      <c r="E1" s="40" t="s">
        <v>0</v>
      </c>
      <c r="F1" s="41">
        <f>'Notas de Disciplina Financiera'!D1</f>
        <v>2024</v>
      </c>
    </row>
    <row r="2" spans="1:6" ht="10.15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ht="10.15" x14ac:dyDescent="0.2">
      <c r="B3" s="73" t="str">
        <f>'Notas de Disciplina Financiera'!A3</f>
        <v>Correspondiente del 01 de enero al 31 de Diciembre 2024</v>
      </c>
      <c r="C3" s="73"/>
      <c r="D3" s="73"/>
      <c r="E3" s="40" t="s">
        <v>4</v>
      </c>
      <c r="F3" s="41">
        <f>'Notas de Disciplina Financiera'!D3</f>
        <v>4</v>
      </c>
    </row>
    <row r="5" spans="1:6" ht="10.15" x14ac:dyDescent="0.2">
      <c r="B5" s="43"/>
      <c r="C5" s="43" t="s">
        <v>18</v>
      </c>
    </row>
    <row r="7" spans="1:6" ht="10.15" x14ac:dyDescent="0.2">
      <c r="B7" s="1" t="s">
        <v>132</v>
      </c>
    </row>
    <row r="8" spans="1:6" ht="10.15" x14ac:dyDescent="0.2">
      <c r="B8" s="45" t="s">
        <v>136</v>
      </c>
    </row>
    <row r="9" spans="1:6" ht="10.15" x14ac:dyDescent="0.2">
      <c r="A9" s="42"/>
      <c r="B9" s="46" t="s">
        <v>137</v>
      </c>
    </row>
    <row r="10" spans="1:6" ht="10.15" x14ac:dyDescent="0.2">
      <c r="B10" s="46" t="s">
        <v>138</v>
      </c>
    </row>
    <row r="13" spans="1:6" ht="10.15" x14ac:dyDescent="0.2"/>
    <row r="14" spans="1:6" ht="10.15" x14ac:dyDescent="0.2">
      <c r="C14" s="43" t="s">
        <v>153</v>
      </c>
    </row>
    <row r="17" spans="2:6" x14ac:dyDescent="0.2">
      <c r="B17" s="1" t="s">
        <v>142</v>
      </c>
    </row>
    <row r="23" spans="2:6" ht="13.5" x14ac:dyDescent="0.2">
      <c r="C23" s="91" t="s">
        <v>143</v>
      </c>
      <c r="D23" s="92" t="s">
        <v>146</v>
      </c>
      <c r="E23" s="92"/>
      <c r="F23" s="92"/>
    </row>
    <row r="24" spans="2:6" ht="13.5" x14ac:dyDescent="0.2">
      <c r="C24" s="91" t="s">
        <v>144</v>
      </c>
      <c r="D24" s="92" t="s">
        <v>147</v>
      </c>
      <c r="E24" s="92"/>
      <c r="F24" s="92"/>
    </row>
    <row r="25" spans="2:6" ht="13.5" x14ac:dyDescent="0.2">
      <c r="C25" s="91" t="s">
        <v>145</v>
      </c>
      <c r="D25" s="92" t="s">
        <v>148</v>
      </c>
      <c r="E25" s="92"/>
      <c r="F25" s="92"/>
    </row>
  </sheetData>
  <mergeCells count="6">
    <mergeCell ref="D25:F25"/>
    <mergeCell ref="B1:D1"/>
    <mergeCell ref="B2:D2"/>
    <mergeCell ref="B3:D3"/>
    <mergeCell ref="D23:F23"/>
    <mergeCell ref="D24:F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24"/>
  <sheetViews>
    <sheetView showGridLines="0" workbookViewId="0">
      <selection activeCell="D13" sqref="D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0.15" x14ac:dyDescent="0.2">
      <c r="B1" s="73">
        <f>'Notas de Disciplina Financiera'!A1</f>
        <v>0</v>
      </c>
      <c r="C1" s="73"/>
      <c r="D1" s="73"/>
      <c r="E1" s="40" t="s">
        <v>0</v>
      </c>
      <c r="F1" s="41">
        <f>'Notas de Disciplina Financiera'!D1</f>
        <v>2024</v>
      </c>
    </row>
    <row r="2" spans="1:6" ht="10.15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ht="10.15" x14ac:dyDescent="0.2">
      <c r="B3" s="73" t="str">
        <f>'Notas de Disciplina Financiera'!A3</f>
        <v>Correspondiente del 01 de enero al 31 de Diciembre 2024</v>
      </c>
      <c r="C3" s="73"/>
      <c r="D3" s="73"/>
      <c r="E3" s="40" t="s">
        <v>4</v>
      </c>
      <c r="F3" s="41">
        <f>'Notas de Disciplina Financiera'!D3</f>
        <v>4</v>
      </c>
    </row>
    <row r="5" spans="1:6" ht="10.15" x14ac:dyDescent="0.2">
      <c r="B5" s="43"/>
      <c r="C5" s="43" t="s">
        <v>20</v>
      </c>
    </row>
    <row r="7" spans="1:6" ht="10.15" x14ac:dyDescent="0.2">
      <c r="B7" s="1" t="s">
        <v>132</v>
      </c>
    </row>
    <row r="8" spans="1:6" ht="10.15" x14ac:dyDescent="0.2">
      <c r="B8" s="45" t="s">
        <v>139</v>
      </c>
    </row>
    <row r="9" spans="1:6" ht="10.15" x14ac:dyDescent="0.2">
      <c r="A9" s="42"/>
    </row>
    <row r="10" spans="1:6" x14ac:dyDescent="0.2">
      <c r="C10" s="43" t="s">
        <v>154</v>
      </c>
    </row>
    <row r="14" spans="1:6" x14ac:dyDescent="0.2">
      <c r="B14" s="1" t="s">
        <v>142</v>
      </c>
    </row>
    <row r="22" spans="3:6" ht="13.5" x14ac:dyDescent="0.2">
      <c r="C22" s="91" t="s">
        <v>143</v>
      </c>
      <c r="D22" s="92" t="s">
        <v>146</v>
      </c>
      <c r="E22" s="92"/>
      <c r="F22" s="92"/>
    </row>
    <row r="23" spans="3:6" ht="13.5" x14ac:dyDescent="0.2">
      <c r="C23" s="91" t="s">
        <v>144</v>
      </c>
      <c r="D23" s="92" t="s">
        <v>147</v>
      </c>
      <c r="E23" s="92"/>
      <c r="F23" s="92"/>
    </row>
    <row r="24" spans="3:6" ht="13.5" x14ac:dyDescent="0.2">
      <c r="C24" s="91" t="s">
        <v>145</v>
      </c>
      <c r="D24" s="92" t="s">
        <v>148</v>
      </c>
      <c r="E24" s="92"/>
      <c r="F24" s="92"/>
    </row>
  </sheetData>
  <mergeCells count="6">
    <mergeCell ref="D24:F24"/>
    <mergeCell ref="B1:D1"/>
    <mergeCell ref="B2:D2"/>
    <mergeCell ref="B3:D3"/>
    <mergeCell ref="D22:F22"/>
    <mergeCell ref="D23:F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0c865bf4-0f22-4e4d-b041-7b0c1657e5a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Alexa Balcazar</cp:lastModifiedBy>
  <cp:revision/>
  <dcterms:created xsi:type="dcterms:W3CDTF">2024-03-15T21:50:03Z</dcterms:created>
  <dcterms:modified xsi:type="dcterms:W3CDTF">2025-01-15T20:53:05Z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