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773A03FF-8070-496D-BBC0-02D8FA9113F2}" xr6:coauthVersionLast="47" xr6:coauthVersionMax="47" xr10:uidLastSave="{00000000-0000-0000-0000-000000000000}"/>
  <bookViews>
    <workbookView xWindow="-120" yWindow="-120" windowWidth="20640" windowHeight="11160" firstSheet="1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" i="5" l="1"/>
  <c r="D136" i="5"/>
  <c r="D96" i="3" l="1"/>
  <c r="C211" i="3"/>
  <c r="C210" i="3" s="1"/>
  <c r="C200" i="3"/>
  <c r="C194" i="3"/>
  <c r="C191" i="3"/>
  <c r="C182" i="3"/>
  <c r="C178" i="3"/>
  <c r="C176" i="3"/>
  <c r="C173" i="3"/>
  <c r="C167" i="3"/>
  <c r="C166" i="3"/>
  <c r="C160" i="3"/>
  <c r="C157" i="3"/>
  <c r="C156" i="3"/>
  <c r="C153" i="3"/>
  <c r="C147" i="3"/>
  <c r="C145" i="3"/>
  <c r="C142" i="3"/>
  <c r="C138" i="3"/>
  <c r="C127" i="3"/>
  <c r="C123" i="3"/>
  <c r="C113" i="3"/>
  <c r="C103" i="3"/>
  <c r="C95" i="3" s="1"/>
  <c r="C96" i="3"/>
  <c r="C181" i="3" l="1"/>
  <c r="C94" i="3" l="1"/>
  <c r="D212" i="3" l="1"/>
  <c r="D206" i="3"/>
  <c r="D202" i="3"/>
  <c r="D199" i="3"/>
  <c r="D195" i="3"/>
  <c r="D192" i="3"/>
  <c r="D189" i="3"/>
  <c r="D185" i="3"/>
  <c r="D179" i="3"/>
  <c r="D176" i="3"/>
  <c r="D170" i="3"/>
  <c r="D164" i="3"/>
  <c r="D160" i="3"/>
  <c r="D155" i="3"/>
  <c r="D152" i="3"/>
  <c r="D148" i="3"/>
  <c r="D139" i="3"/>
  <c r="D136" i="3"/>
  <c r="D132" i="3"/>
  <c r="D128" i="3"/>
  <c r="D125" i="3"/>
  <c r="D122" i="3"/>
  <c r="D114" i="3"/>
  <c r="D110" i="3"/>
  <c r="D106" i="3"/>
  <c r="D99" i="3"/>
  <c r="D208" i="3"/>
  <c r="D209" i="3"/>
  <c r="D205" i="3"/>
  <c r="D201" i="3"/>
  <c r="D198" i="3"/>
  <c r="D188" i="3"/>
  <c r="D184" i="3"/>
  <c r="D169" i="3"/>
  <c r="D163" i="3"/>
  <c r="D154" i="3"/>
  <c r="D151" i="3"/>
  <c r="D135" i="3"/>
  <c r="D131" i="3"/>
  <c r="D124" i="3"/>
  <c r="D121" i="3"/>
  <c r="D109" i="3"/>
  <c r="D105" i="3"/>
  <c r="D102" i="3"/>
  <c r="D98" i="3"/>
  <c r="D204" i="3"/>
  <c r="D197" i="3"/>
  <c r="D187" i="3"/>
  <c r="D183" i="3"/>
  <c r="D175" i="3"/>
  <c r="D172" i="3"/>
  <c r="D168" i="3"/>
  <c r="D162" i="3"/>
  <c r="D159" i="3"/>
  <c r="D150" i="3"/>
  <c r="D144" i="3"/>
  <c r="D141" i="3"/>
  <c r="D134" i="3"/>
  <c r="D130" i="3"/>
  <c r="D120" i="3"/>
  <c r="D108" i="3"/>
  <c r="D104" i="3"/>
  <c r="D101" i="3"/>
  <c r="D97" i="3"/>
  <c r="D207" i="3"/>
  <c r="D203" i="3"/>
  <c r="D196" i="3"/>
  <c r="D193" i="3"/>
  <c r="D190" i="3"/>
  <c r="D186" i="3"/>
  <c r="D182" i="3"/>
  <c r="D180" i="3"/>
  <c r="D177" i="3"/>
  <c r="D174" i="3"/>
  <c r="D171" i="3"/>
  <c r="D167" i="3"/>
  <c r="D165" i="3"/>
  <c r="D161" i="3"/>
  <c r="D158" i="3"/>
  <c r="D149" i="3"/>
  <c r="D146" i="3"/>
  <c r="D143" i="3"/>
  <c r="D140" i="3"/>
  <c r="D137" i="3"/>
  <c r="D133" i="3"/>
  <c r="D129" i="3"/>
  <c r="D126" i="3"/>
  <c r="D117" i="3"/>
  <c r="D112" i="3"/>
  <c r="D107" i="3"/>
  <c r="D103" i="3"/>
  <c r="D100" i="3"/>
  <c r="D95" i="3"/>
  <c r="D123" i="3"/>
  <c r="D147" i="3"/>
  <c r="D166" i="3"/>
  <c r="D156" i="3"/>
  <c r="D145" i="3"/>
  <c r="D157" i="3"/>
  <c r="D194" i="3"/>
  <c r="D200" i="3"/>
  <c r="D210" i="3"/>
  <c r="D173" i="3"/>
  <c r="D191" i="3"/>
  <c r="D138" i="3"/>
  <c r="D113" i="3"/>
  <c r="D178" i="3"/>
  <c r="D127" i="3"/>
  <c r="D153" i="3"/>
  <c r="D142" i="3"/>
  <c r="D211" i="3"/>
  <c r="D181" i="3"/>
  <c r="D65" i="3" l="1"/>
  <c r="D64" i="3"/>
  <c r="D57" i="3"/>
  <c r="D51" i="3"/>
  <c r="D48" i="3"/>
  <c r="D12" i="3"/>
  <c r="D11" i="3"/>
  <c r="D10" i="3"/>
  <c r="H3" i="8" l="1"/>
  <c r="H2" i="8"/>
  <c r="H1" i="8"/>
  <c r="C31" i="7"/>
  <c r="C40" i="7" s="1"/>
  <c r="C16" i="6"/>
  <c r="C8" i="6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C21" i="6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<sst xmlns="http://schemas.openxmlformats.org/spreadsheetml/2006/main" count="885" uniqueCount="601">
  <si>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</si>
  <si>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</si>
  <si>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</si>
  <si>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</si>
  <si>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</si>
  <si>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</si>
  <si>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</si>
  <si>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</si>
  <si>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</si>
  <si>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</si>
  <si>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</si>
  <si>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</si>
  <si>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</si>
  <si>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</si>
  <si>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</si>
  <si>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</si>
  <si>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</si>
  <si>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</si>
  <si>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</si>
  <si>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</si>
  <si>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</si>
  <si>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</si>
  <si>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</si>
  <si>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</si>
  <si>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</si>
  <si>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</si>
  <si>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</si>
  <si>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</si>
  <si>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</si>
  <si>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</si>
  <si>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</si>
  <si>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</si>
  <si>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</si>
  <si>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</si>
  <si>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</si>
  <si>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</si>
  <si>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</si>
  <si>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</si>
  <si>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</si>
  <si>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</si>
  <si>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</si>
  <si>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</si>
  <si>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</si>
  <si>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</si>
  <si>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</si>
  <si>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</si>
  <si>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</si>
  <si>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</si>
  <si>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</si>
  <si>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</si>
  <si>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</si>
  <si>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</si>
  <si>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</si>
  <si>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</si>
  <si>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</si>
  <si>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</si>
  <si>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</si>
  <si>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</si>
  <si>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</si>
  <si>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</si>
  <si>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</si>
  <si>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</si>
  <si>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</si>
  <si>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</si>
  <si>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</si>
  <si>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</si>
  <si>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</si>
  <si>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</si>
  <si>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</si>
  <si>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</si>
  <si>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</si>
  <si>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</si>
  <si>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</si>
  <si>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</si>
  <si>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</si>
  <si>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</si>
  <si>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</si>
  <si>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</si>
  <si>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</si>
  <si>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</si>
  <si>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</si>
  <si>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</si>
  <si>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</si>
  <si>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</si>
  <si>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</si>
  <si>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</si>
  <si>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</si>
  <si>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</si>
  <si>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</si>
  <si>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</si>
  <si>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</si>
  <si>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</si>
  <si>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</si>
  <si>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</si>
  <si>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</si>
  <si>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</si>
  <si>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</si>
  <si>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</si>
  <si>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</si>
  <si>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</si>
  <si>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</si>
  <si>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</si>
  <si>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</si>
  <si>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</si>
  <si>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</si>
  <si>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</si>
  <si>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</si>
  <si>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</si>
  <si>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</si>
  <si>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</si>
  <si>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</si>
  <si>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</si>
  <si>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</si>
  <si>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</si>
  <si>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</si>
  <si>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</si>
  <si>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</si>
  <si>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</si>
  <si>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</si>
  <si>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</si>
  <si>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</si>
  <si>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</si>
  <si>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</si>
  <si>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</si>
  <si>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</si>
  <si>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</si>
  <si>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</si>
  <si>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</si>
  <si>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</si>
  <si>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</si>
  <si>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</si>
  <si>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</si>
  <si>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</si>
  <si>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</si>
  <si>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</si>
  <si>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</si>
  <si>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</si>
  <si>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</si>
  <si>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</si>
  <si>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</si>
  <si>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</si>
  <si>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</si>
  <si>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</si>
  <si>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</si>
  <si>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</si>
  <si>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</si>
  <si>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</si>
  <si>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</si>
  <si>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</si>
  <si>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</si>
  <si>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</si>
  <si>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</si>
  <si>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</si>
  <si>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</si>
  <si>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</si>
  <si>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</si>
  <si>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</si>
  <si>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</si>
  <si>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</si>
  <si>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</si>
  <si>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</si>
  <si>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</si>
  <si>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</si>
  <si>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</si>
  <si>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</si>
  <si>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</si>
  <si>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</si>
  <si>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</si>
  <si>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</si>
  <si>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</si>
  <si>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</si>
  <si>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</si>
  <si>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</si>
  <si>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</si>
  <si>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</si>
  <si>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</si>
  <si>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</si>
  <si>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</si>
  <si>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</si>
  <si>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</si>
  <si>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</si>
  <si>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</si>
  <si>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</si>
  <si>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</si>
  <si>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</si>
  <si>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</si>
  <si>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</si>
  <si>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</si>
  <si>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</si>
  <si>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</si>
  <si>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</si>
  <si>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</si>
  <si>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</si>
  <si>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</si>
  <si>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</si>
  <si>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</si>
  <si>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</si>
  <si>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</si>
  <si>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</si>
  <si>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</si>
  <si>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</si>
  <si>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</si>
  <si>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</si>
  <si>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</si>
  <si>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</si>
  <si>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</si>
  <si>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</si>
  <si>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</si>
  <si>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</si>
  <si>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</si>
  <si>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</si>
  <si>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</si>
  <si>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</si>
  <si>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</si>
  <si>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</si>
  <si>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</si>
  <si>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</si>
  <si>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</si>
  <si>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</si>
  <si>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</si>
  <si>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</si>
  <si>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</si>
  <si>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</si>
  <si>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</si>
  <si>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</si>
  <si>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</si>
  <si>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</si>
  <si>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</si>
  <si>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</si>
  <si>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</si>
  <si>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</si>
  <si>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</si>
  <si>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</si>
  <si>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</si>
  <si>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</si>
  <si>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</si>
  <si>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</si>
  <si>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</si>
  <si>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</si>
  <si>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</si>
  <si>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</si>
  <si>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</si>
  <si>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</si>
  <si>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</si>
  <si>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</si>
  <si>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</si>
  <si>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</si>
  <si>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</si>
  <si>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</si>
  <si>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</si>
  <si>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</si>
  <si>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</si>
  <si>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</si>
  <si>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</si>
  <si>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</si>
  <si>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</si>
  <si>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</si>
  <si>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</si>
  <si>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</si>
  <si>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</si>
  <si>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</si>
  <si>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</si>
  <si>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</si>
  <si>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</si>
  <si>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</si>
  <si>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</si>
  <si>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</si>
  <si>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</si>
  <si>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</si>
  <si>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</si>
  <si>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</si>
  <si>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</si>
  <si>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</si>
  <si>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</si>
  <si>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</si>
  <si>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</si>
  <si>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</si>
  <si>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</si>
  <si>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</si>
  <si>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</si>
  <si>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</si>
  <si>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</si>
  <si>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</si>
  <si>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</si>
  <si>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</si>
  <si>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</si>
  <si>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</si>
  <si>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</si>
  <si>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</si>
  <si>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</si>
  <si>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</si>
  <si>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</si>
  <si>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</si>
  <si>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</si>
  <si>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</si>
  <si>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</si>
  <si>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</si>
  <si>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</si>
  <si>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</si>
  <si>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</si>
  <si>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</si>
  <si>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</si>
  <si>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</si>
  <si>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</si>
  <si>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</si>
  <si>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</si>
  <si>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</si>
  <si>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</si>
  <si>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</si>
  <si>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</si>
  <si>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</si>
  <si>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</si>
  <si>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</si>
  <si>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</si>
  <si>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</si>
  <si>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</si>
  <si>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</si>
  <si>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</si>
  <si>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</si>
  <si>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</si>
  <si>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</si>
  <si>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</si>
  <si>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</si>
  <si>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</si>
  <si>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</si>
  <si>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</si>
  <si>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</si>
  <si>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</si>
  <si>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</si>
  <si>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</si>
  <si>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</si>
  <si>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</si>
  <si>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</si>
  <si>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</si>
  <si>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</si>
  <si>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</si>
  <si>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</si>
  <si>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</si>
  <si>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</si>
  <si>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</si>
  <si>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</si>
  <si>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</si>
  <si>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</si>
  <si>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</si>
  <si>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</si>
  <si>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</si>
  <si>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</si>
  <si>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</si>
  <si>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</si>
  <si>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</si>
  <si>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</si>
  <si>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</si>
  <si>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</si>
  <si>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</si>
  <si>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</si>
  <si>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</si>
  <si>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</si>
  <si>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</si>
  <si>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</si>
  <si>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</si>
  <si>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</si>
  <si>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</si>
  <si>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</si>
  <si>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</si>
  <si>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</si>
  <si>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</si>
  <si>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</si>
  <si>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</si>
  <si>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</si>
  <si>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</si>
  <si>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</si>
  <si>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</si>
  <si>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</si>
  <si>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</si>
  <si>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</si>
  <si>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</si>
  <si>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</si>
  <si>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</si>
  <si>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</si>
  <si>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</si>
  <si>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</si>
  <si>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</si>
  <si>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</si>
  <si>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</si>
  <si>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</si>
  <si>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</si>
  <si>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</si>
  <si>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</si>
  <si>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</si>
  <si>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</si>
  <si>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</si>
  <si>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</si>
  <si>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</si>
  <si>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</si>
  <si>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</si>
  <si>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</si>
  <si>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</si>
  <si>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</si>
  <si>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</si>
  <si>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</si>
  <si>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</si>
  <si>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</si>
  <si>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</si>
  <si>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</si>
  <si>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</si>
  <si>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</si>
  <si>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</si>
  <si>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</si>
  <si>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</si>
  <si>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</si>
  <si>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</si>
  <si>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</si>
  <si>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</si>
  <si>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</si>
  <si>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</si>
  <si>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</si>
  <si>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</si>
  <si>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</si>
  <si>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</si>
  <si>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</si>
  <si>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</si>
  <si>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</si>
  <si>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</si>
  <si>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</si>
  <si>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</si>
  <si>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</si>
  <si>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</si>
  <si>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</si>
  <si>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</si>
  <si>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</si>
  <si>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</si>
  <si>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</si>
  <si>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</si>
  <si>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</si>
  <si>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</si>
  <si>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</si>
  <si>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</si>
  <si>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</si>
  <si>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</si>
  <si>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</si>
  <si>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</si>
  <si>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</si>
  <si>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</si>
  <si>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</si>
  <si>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</si>
  <si>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</si>
  <si>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</si>
  <si>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</si>
  <si>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</si>
  <si>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</si>
  <si>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</si>
  <si>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</si>
  <si>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</si>
  <si>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</si>
  <si>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</si>
  <si>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</si>
  <si>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</si>
  <si>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</si>
  <si>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</si>
  <si>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</si>
  <si>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</si>
  <si>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</si>
  <si>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</si>
  <si>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</si>
  <si>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</si>
  <si>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</si>
  <si>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</si>
  <si>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</si>
  <si>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</si>
  <si>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</si>
  <si>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</si>
  <si>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</si>
  <si>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</si>
  <si>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</si>
  <si>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</si>
  <si>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</si>
  <si>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</si>
  <si>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</si>
  <si>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</si>
  <si>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</si>
  <si>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</si>
  <si>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</si>
  <si>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</si>
  <si>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</si>
  <si>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</si>
  <si>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</si>
  <si>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</si>
  <si>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</si>
  <si>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</si>
  <si>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</si>
  <si>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</si>
  <si>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</si>
  <si>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</si>
  <si>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</si>
  <si>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</si>
  <si>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</si>
  <si>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</si>
  <si>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</si>
  <si>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</si>
  <si>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</si>
  <si>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</si>
  <si>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</si>
  <si>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</si>
  <si>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</si>
  <si>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</si>
  <si>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</si>
  <si>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</si>
  <si>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</si>
  <si>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</si>
  <si>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</si>
  <si>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</si>
  <si>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</si>
  <si>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</si>
  <si>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</si>
  <si>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</si>
  <si>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</si>
  <si>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</si>
  <si>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</si>
  <si>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</si>
  <si>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</si>
  <si>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</si>
  <si>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</si>
  <si>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</si>
  <si>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</si>
  <si>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</si>
  <si>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</si>
  <si>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</si>
  <si>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</si>
  <si>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</si>
  <si>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</si>
  <si>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</si>
  <si>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</si>
  <si>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</si>
  <si>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</si>
  <si>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</si>
  <si>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</si>
  <si>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</si>
  <si>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</si>
  <si>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</si>
  <si>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</si>
  <si>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</si>
  <si>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</si>
  <si>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</si>
  <si>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</si>
  <si>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</si>
  <si>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</si>
  <si>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</si>
  <si>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</si>
  <si>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</si>
  <si>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</si>
  <si>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</si>
  <si>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</si>
  <si>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</si>
  <si>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</si>
  <si>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</si>
  <si>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</si>
  <si>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</si>
  <si>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</si>
  <si>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</si>
  <si>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</si>
  <si>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</si>
  <si>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</si>
  <si>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</si>
  <si>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</si>
  <si>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</si>
  <si>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</si>
  <si>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</si>
  <si>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</si>
  <si>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</si>
  <si>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</si>
  <si>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</si>
  <si>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</si>
  <si>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</si>
  <si>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</si>
  <si>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</si>
  <si>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</si>
  <si>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</si>
  <si>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</si>
  <si>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</si>
  <si>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</si>
  <si>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</si>
  <si>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</si>
  <si>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</si>
  <si>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</si>
  <si>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Salmantino para las Personas con Discapacidad </t>
  </si>
  <si>
    <t>Del 1 de Enero al 30 de Septiembre 2024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</si>
  <si>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</si>
  <si>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</si>
  <si>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</si>
  <si>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</si>
  <si>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</si>
  <si>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</si>
  <si>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Del 1 de Enero al 30 de Septiembre de 2024</t>
  </si>
  <si>
    <t>El 21.26% corresponde al ingreso propio que percibe el instituto con fondo 1424700000</t>
  </si>
  <si>
    <t>El 78.73% corresponde al ingreso fiscal que percibe el instituto con fondo 1124110100</t>
  </si>
  <si>
    <t>El 84.45% del presupuesto de egresos corresponde al capitulo 1000 con fondo 1124110100</t>
  </si>
  <si>
    <t>El 8.24% del presupuesto de egresos corresponde al capitulo 2000 con fondo 1424700000</t>
  </si>
  <si>
    <t>El 7.31% del presupuesto de egresos corresponde al capitulo 3000 con fondo 1424700000</t>
  </si>
  <si>
    <t>Instituto para las Personas con Discapacidad Salamanca</t>
  </si>
  <si>
    <t>Instituto Salmantino para las Personas con Discapacidad Salamanca</t>
  </si>
  <si>
    <t xml:space="preserve">
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</si>
</sst>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%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1" fillId="0" borderId="9"/>
    <xf numFmtId="0" fontId="13" fillId="0" borderId="9"/>
    <xf numFmtId="0" fontId="11" fillId="0" borderId="9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20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1" fillId="0" borderId="9"/>
    <xf numFmtId="0" fontId="1" fillId="0" borderId="9"/>
    <xf numFmtId="0" fontId="22" fillId="0" borderId="9" applyNumberFormat="0" applyFill="0" applyBorder="0" applyAlignment="0" applyProtection="0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9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9" fillId="0" borderId="9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6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25" xfId="0" applyBorder="1"/>
    <xf numFmtId="0" fontId="14" fillId="0" borderId="9" xfId="2" applyFont="1" applyAlignment="1" applyProtection="1">
      <alignment horizontal="center"/>
      <protection locked="0"/>
    </xf>
    <xf numFmtId="0" fontId="3" fillId="0" borderId="5" xfId="0" applyFont="1" applyBorder="1"/>
    <xf numFmtId="0" fontId="0" fillId="0" borderId="9" xfId="0" applyBorder="1"/>
    <xf numFmtId="10" fontId="15" fillId="0" borderId="0" xfId="0" applyNumberFormat="1" applyFont="1" applyAlignment="1">
      <alignment horizontal="right"/>
    </xf>
    <xf numFmtId="10" fontId="16" fillId="0" borderId="9" xfId="3" applyNumberFormat="1" applyFont="1"/>
    <xf numFmtId="164" fontId="3" fillId="0" borderId="0" xfId="0" applyNumberFormat="1" applyFont="1" applyAlignment="1">
      <alignment horizontal="center"/>
    </xf>
    <xf numFmtId="10" fontId="3" fillId="0" borderId="0" xfId="0" applyNumberFormat="1" applyFont="1"/>
    <xf numFmtId="4" fontId="16" fillId="0" borderId="9" xfId="3" applyNumberFormat="1" applyFont="1"/>
    <xf numFmtId="9" fontId="16" fillId="0" borderId="9" xfId="3" applyNumberFormat="1" applyFont="1"/>
    <xf numFmtId="4" fontId="18" fillId="0" borderId="9" xfId="3" applyNumberFormat="1" applyFont="1"/>
    <xf numFmtId="9" fontId="18" fillId="0" borderId="9" xfId="3" applyNumberFormat="1" applyFont="1"/>
    <xf numFmtId="0" fontId="3" fillId="0" borderId="9" xfId="0" applyFont="1" applyBorder="1"/>
    <xf numFmtId="0" fontId="2" fillId="0" borderId="9" xfId="0" applyFont="1" applyBorder="1" applyAlignment="1">
      <alignment horizontal="left"/>
    </xf>
    <xf numFmtId="4" fontId="18" fillId="0" borderId="9" xfId="0" applyNumberFormat="1" applyFont="1" applyBorder="1" applyProtection="1">
      <protection locked="0"/>
    </xf>
    <xf numFmtId="10" fontId="18" fillId="0" borderId="9" xfId="3" applyNumberFormat="1" applyFont="1"/>
    <xf numFmtId="4" fontId="18" fillId="0" borderId="26" xfId="14" applyNumberFormat="1" applyFont="1" applyBorder="1" applyAlignment="1">
      <alignment horizontal="right" vertical="center" wrapText="1" indent="1"/>
    </xf>
    <xf numFmtId="4" fontId="17" fillId="0" borderId="26" xfId="14" applyNumberFormat="1" applyFont="1" applyBorder="1" applyAlignment="1">
      <alignment horizontal="right" vertical="center" wrapText="1" indent="1"/>
    </xf>
    <xf numFmtId="4" fontId="21" fillId="0" borderId="9" xfId="1" applyNumberFormat="1" applyFont="1"/>
    <xf numFmtId="4" fontId="17" fillId="10" borderId="26" xfId="14" applyNumberFormat="1" applyFont="1" applyFill="1" applyBorder="1" applyAlignment="1">
      <alignment horizontal="right" vertical="center"/>
    </xf>
    <xf numFmtId="0" fontId="16" fillId="10" borderId="31" xfId="11" applyFont="1" applyFill="1" applyBorder="1" applyAlignment="1">
      <alignment horizontal="center" vertical="center"/>
    </xf>
    <xf numFmtId="4" fontId="21" fillId="0" borderId="31" xfId="14" applyNumberFormat="1" applyFont="1" applyBorder="1" applyAlignment="1">
      <alignment horizontal="right" vertical="center" wrapText="1" indent="1"/>
    </xf>
    <xf numFmtId="4" fontId="21" fillId="0" borderId="34" xfId="14" applyNumberFormat="1" applyFont="1" applyBorder="1" applyAlignment="1">
      <alignment horizontal="right" vertical="center" wrapText="1" indent="1"/>
    </xf>
    <xf numFmtId="0" fontId="17" fillId="10" borderId="30" xfId="14" applyFont="1" applyFill="1" applyBorder="1" applyAlignment="1">
      <alignment horizontal="center" vertical="center"/>
    </xf>
    <xf numFmtId="4" fontId="21" fillId="0" borderId="9" xfId="14" applyNumberFormat="1" applyFont="1" applyAlignment="1">
      <alignment horizontal="right" vertical="center" wrapText="1" indent="1"/>
    </xf>
    <xf numFmtId="4" fontId="17" fillId="10" borderId="26" xfId="14" applyNumberFormat="1" applyFont="1" applyFill="1" applyBorder="1" applyAlignment="1">
      <alignment horizontal="right" vertical="center" wrapText="1" indent="1"/>
    </xf>
    <xf numFmtId="0" fontId="18" fillId="0" borderId="33" xfId="14" applyFont="1" applyBorder="1" applyAlignment="1">
      <alignment horizontal="left" vertical="center" indent="1"/>
    </xf>
    <xf numFmtId="4" fontId="21" fillId="8" borderId="9" xfId="1" applyNumberFormat="1" applyFont="1" applyFill="1"/>
    <xf numFmtId="4" fontId="21" fillId="0" borderId="9" xfId="11" applyNumberFormat="1" applyFont="1"/>
    <xf numFmtId="4" fontId="17" fillId="0" borderId="9" xfId="11" applyNumberFormat="1" applyFont="1"/>
    <xf numFmtId="4" fontId="7" fillId="0" borderId="9" xfId="6" applyNumberFormat="1" applyFont="1"/>
    <xf numFmtId="4" fontId="8" fillId="0" borderId="9" xfId="6" applyNumberFormat="1" applyFont="1"/>
    <xf numFmtId="4" fontId="21" fillId="0" borderId="35" xfId="14" applyNumberFormat="1" applyFont="1" applyBorder="1" applyAlignment="1">
      <alignment horizontal="right" vertical="center" wrapText="1" indent="1"/>
    </xf>
    <xf numFmtId="0" fontId="17" fillId="10" borderId="27" xfId="14" applyFont="1" applyFill="1" applyBorder="1" applyAlignment="1">
      <alignment horizontal="center" vertical="center"/>
    </xf>
    <xf numFmtId="0" fontId="18" fillId="0" borderId="9" xfId="14" applyFont="1" applyAlignment="1">
      <alignment horizontal="left" vertical="center" indent="1"/>
    </xf>
    <xf numFmtId="0" fontId="18" fillId="0" borderId="32" xfId="14" applyFont="1" applyBorder="1" applyAlignment="1">
      <alignment horizontal="left" vertical="center" indent="1"/>
    </xf>
    <xf numFmtId="0" fontId="12" fillId="9" borderId="9" xfId="11" applyFont="1" applyFill="1" applyAlignment="1">
      <alignment horizontal="center" vertical="center"/>
    </xf>
    <xf numFmtId="0" fontId="12" fillId="9" borderId="9" xfId="11" applyFont="1" applyFill="1"/>
    <xf numFmtId="4" fontId="21" fillId="0" borderId="36" xfId="14" applyNumberFormat="1" applyFont="1" applyBorder="1" applyAlignment="1">
      <alignment horizontal="right" vertical="center" wrapText="1" indent="1"/>
    </xf>
    <xf numFmtId="0" fontId="1" fillId="0" borderId="9" xfId="6"/>
    <xf numFmtId="0" fontId="21" fillId="0" borderId="9" xfId="1" applyFont="1"/>
    <xf numFmtId="0" fontId="21" fillId="0" borderId="9" xfId="11" applyFont="1"/>
    <xf numFmtId="0" fontId="17" fillId="0" borderId="9" xfId="11" applyFont="1" applyAlignment="1">
      <alignment horizontal="center"/>
    </xf>
    <xf numFmtId="0" fontId="17" fillId="0" borderId="9" xfId="11" applyFont="1"/>
    <xf numFmtId="0" fontId="21" fillId="0" borderId="9" xfId="14" applyFont="1" applyAlignment="1">
      <alignment horizontal="left" vertical="center"/>
    </xf>
    <xf numFmtId="4" fontId="21" fillId="0" borderId="9" xfId="14" applyNumberFormat="1" applyFont="1" applyAlignment="1">
      <alignment horizontal="right" vertical="center" indent="1"/>
    </xf>
    <xf numFmtId="0" fontId="17" fillId="0" borderId="9" xfId="11" applyFont="1" applyAlignment="1">
      <alignment wrapText="1"/>
    </xf>
    <xf numFmtId="0" fontId="14" fillId="0" borderId="9" xfId="2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2" fillId="7" borderId="22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/>
    </xf>
    <xf numFmtId="0" fontId="12" fillId="7" borderId="24" xfId="1" applyFont="1" applyFill="1" applyBorder="1" applyAlignment="1">
      <alignment horizontal="center" vertical="center"/>
    </xf>
    <xf numFmtId="0" fontId="12" fillId="7" borderId="9" xfId="1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17" fillId="7" borderId="9" xfId="1" applyFont="1" applyFill="1" applyAlignment="1">
      <alignment horizontal="center" vertical="center"/>
    </xf>
    <xf numFmtId="0" fontId="16" fillId="7" borderId="9" xfId="1" applyFont="1" applyFill="1" applyAlignment="1">
      <alignment horizontal="center" vertical="center"/>
    </xf>
    <xf numFmtId="0" fontId="16" fillId="7" borderId="9" xfId="1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7" fillId="7" borderId="9" xfId="11" applyFont="1" applyFill="1" applyAlignment="1">
      <alignment horizontal="center" vertical="center"/>
    </xf>
    <xf numFmtId="0" fontId="17" fillId="7" borderId="9" xfId="11" applyFont="1" applyFill="1" applyAlignment="1">
      <alignment vertical="center"/>
    </xf>
    <xf numFmtId="0" fontId="17" fillId="7" borderId="9" xfId="11" applyFont="1" applyFill="1" applyAlignment="1">
      <alignment horizontal="center"/>
    </xf>
    <xf numFmtId="0" fontId="17" fillId="7" borderId="9" xfId="11" applyFont="1" applyFill="1"/>
    <xf numFmtId="0" fontId="15" fillId="10" borderId="28" xfId="14" applyFont="1" applyFill="1" applyBorder="1" applyAlignment="1">
      <alignment horizontal="center" vertical="center"/>
    </xf>
    <xf numFmtId="0" fontId="15" fillId="10" borderId="29" xfId="14" applyFont="1" applyFill="1" applyBorder="1" applyAlignment="1">
      <alignment horizontal="center" vertical="center"/>
    </xf>
  </cellXfs>
  <cellStyles count="21">
    <cellStyle name="Hipervínculo 2" xfId="13" xr:uid="{15781763-4C27-4B44-AFA6-5249BB65E93E}"/>
    <cellStyle name="Millares 2" xfId="5" xr:uid="{A9C9EC84-E308-4F84-BFFA-F125061E6F17}"/>
    <cellStyle name="Millares 2 2" xfId="16" xr:uid="{1E8FB7B5-E900-4E65-98A5-1BD5344378D4}"/>
    <cellStyle name="Millares 2 3" xfId="17" xr:uid="{32CE7751-24BE-46B0-8BB2-37C5C05471A9}"/>
    <cellStyle name="Millares 3" xfId="20" xr:uid="{82F1E592-AD48-4D2F-A33F-B8A6F4E5621A}"/>
    <cellStyle name="Millares 4" xfId="18" xr:uid="{66BBAB57-0B07-4E5C-9160-5DCC191412F3}"/>
    <cellStyle name="Millares 5" xfId="19" xr:uid="{602EA8C9-A775-4773-A83A-7125E47283FB}"/>
    <cellStyle name="Normal" xfId="0" builtinId="0"/>
    <cellStyle name="Normal 2" xfId="6" xr:uid="{2C3792CE-BC1C-4CA8-B701-5FD3D6E1C812}"/>
    <cellStyle name="Normal 2 2" xfId="2" xr:uid="{28DFF9D5-8D6C-42C2-B838-9D264D5D60F1}"/>
    <cellStyle name="Normal 2 3" xfId="11" xr:uid="{DFA827D9-A99A-42B5-8F9B-33CB66CFD196}"/>
    <cellStyle name="Normal 3" xfId="1" xr:uid="{0A8E9F4F-9793-4C1B-A379-339D4B929F19}"/>
    <cellStyle name="Normal 3 2" xfId="12" xr:uid="{7F05BCA7-4B20-43E5-A31B-EDDFB2397985}"/>
    <cellStyle name="Normal 3 2 2" xfId="14" xr:uid="{780164A4-2154-43F9-BE96-625B3A1B959E}"/>
    <cellStyle name="Normal 3 3" xfId="3" xr:uid="{F9A03F17-E1C3-42CD-A587-4FCDC5A1F47F}"/>
    <cellStyle name="Normal 4" xfId="7" xr:uid="{49A6CBBC-48CA-4DB3-A845-32A349089318}"/>
    <cellStyle name="Normal 5" xfId="8" xr:uid="{6AFC18B7-3D8D-4197-AB77-7F6805DE6EAB}"/>
    <cellStyle name="Normal 56" xfId="9" xr:uid="{364F4D04-C649-4778-BAEB-0A5C5DE3DD32}"/>
    <cellStyle name="Normal 6" xfId="4" xr:uid="{94EBD5B4-4C9A-4609-BD00-8FA808F3916F}"/>
    <cellStyle name="Porcentaje 2" xfId="10" xr:uid="{8CBE8ED1-5737-4EBD-A64B-B142F2CB1805}"/>
    <cellStyle name="Porcentaje 3" xfId="15" xr:uid="{6B555085-E70E-4DB3-9DD3-18DE71D9E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F54"/>
  <sheetViews>
    <sheetView workbookViewId="0">
      <selection activeCell="F19" sqref="F19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6" ht="11.25" customHeight="1">
      <c r="A1" s="35"/>
      <c r="B1" s="148" t="s">
        <v>584</v>
      </c>
      <c r="C1" s="149"/>
      <c r="D1" s="67">
        <v>2024</v>
      </c>
    </row>
    <row r="2" spans="1:6" ht="11.25" customHeight="1">
      <c r="A2" s="36"/>
      <c r="B2" s="36" t="s">
        <v>1</v>
      </c>
      <c r="C2" s="68" t="s">
        <v>2</v>
      </c>
      <c r="D2" s="69" t="s">
        <v>3</v>
      </c>
    </row>
    <row r="3" spans="1:6" ht="11.25" customHeight="1">
      <c r="A3" s="36"/>
      <c r="B3" s="150" t="s">
        <v>585</v>
      </c>
      <c r="C3" s="151"/>
      <c r="D3" s="70">
        <v>3</v>
      </c>
    </row>
    <row r="4" spans="1:6" ht="11.25" customHeight="1">
      <c r="A4" s="37"/>
      <c r="B4" s="36" t="s">
        <v>5</v>
      </c>
      <c r="C4" s="71"/>
      <c r="D4" s="72"/>
    </row>
    <row r="5" spans="1:6" ht="15" customHeight="1">
      <c r="A5" s="2" t="s">
        <v>6</v>
      </c>
      <c r="B5" s="3" t="s">
        <v>7</v>
      </c>
      <c r="C5" s="1"/>
      <c r="D5" s="1"/>
    </row>
    <row r="6" spans="1:6" ht="9.75" customHeight="1">
      <c r="A6" s="4"/>
      <c r="B6" s="5"/>
      <c r="C6" s="1"/>
      <c r="D6" s="1"/>
    </row>
    <row r="7" spans="1:6" ht="9.75" customHeight="1">
      <c r="A7" s="6"/>
      <c r="B7" s="7" t="s">
        <v>8</v>
      </c>
      <c r="C7" s="1"/>
      <c r="D7" s="1"/>
    </row>
    <row r="8" spans="1:6" ht="9.75" customHeight="1">
      <c r="A8" s="6"/>
      <c r="B8" s="7"/>
      <c r="C8" s="1"/>
      <c r="D8" s="1"/>
    </row>
    <row r="9" spans="1:6" ht="9.75" customHeight="1">
      <c r="A9" s="6"/>
      <c r="B9" s="8" t="s">
        <v>9</v>
      </c>
      <c r="C9" s="1"/>
      <c r="D9" s="1"/>
    </row>
    <row r="10" spans="1:6" ht="9.75" customHeight="1">
      <c r="A10" s="9" t="s">
        <v>10</v>
      </c>
      <c r="B10" s="10" t="s">
        <v>11</v>
      </c>
      <c r="C10" s="1"/>
      <c r="D10" s="1"/>
    </row>
    <row r="11" spans="1:6" ht="9.75" customHeight="1">
      <c r="A11" s="9" t="s">
        <v>12</v>
      </c>
      <c r="B11" s="10" t="s">
        <v>13</v>
      </c>
      <c r="C11" s="100"/>
      <c r="D11" s="1"/>
    </row>
    <row r="12" spans="1:6" ht="9.75" customHeight="1">
      <c r="A12" s="9" t="s">
        <v>14</v>
      </c>
      <c r="B12" s="10" t="s">
        <v>15</v>
      </c>
      <c r="C12" s="1"/>
      <c r="D12" s="1"/>
    </row>
    <row r="13" spans="1:6" ht="9.75" customHeight="1">
      <c r="A13" s="9" t="s">
        <v>16</v>
      </c>
      <c r="B13" s="10" t="s">
        <v>17</v>
      </c>
      <c r="C13" s="1"/>
      <c r="D13" s="1"/>
      <c r="F13" s="101"/>
    </row>
    <row r="14" spans="1:6" ht="9.75" customHeight="1">
      <c r="A14" s="9" t="s">
        <v>18</v>
      </c>
      <c r="B14" s="10" t="s">
        <v>19</v>
      </c>
      <c r="C14" s="1"/>
      <c r="D14" s="1"/>
    </row>
    <row r="15" spans="1:6" ht="9.75" customHeight="1">
      <c r="A15" s="9" t="s">
        <v>20</v>
      </c>
      <c r="B15" s="10" t="s">
        <v>21</v>
      </c>
      <c r="C15" s="1"/>
      <c r="D15" s="1"/>
    </row>
    <row r="16" spans="1:6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3" spans="1:2" ht="15" customHeight="1">
      <c r="B33" s="98"/>
    </row>
    <row r="34" spans="1:2" ht="15" customHeight="1">
      <c r="B34" s="98"/>
    </row>
    <row r="35" spans="1:2" ht="9.75" customHeight="1">
      <c r="A35" s="9" t="s">
        <v>56</v>
      </c>
      <c r="B35" s="73" t="s">
        <v>57</v>
      </c>
    </row>
    <row r="36" spans="1:2" ht="9.75" customHeight="1">
      <c r="A36" s="9" t="s">
        <v>58</v>
      </c>
      <c r="B36" s="73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73" t="s">
        <v>62</v>
      </c>
    </row>
    <row r="40" spans="1:2" ht="9.75" customHeight="1">
      <c r="A40" s="6"/>
      <c r="B40" s="73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46" t="s">
        <v>66</v>
      </c>
      <c r="B45" s="147"/>
    </row>
    <row r="46" spans="1:2">
      <c r="A46" s="97"/>
    </row>
    <row r="47" spans="1:2">
      <c r="A47" s="97"/>
    </row>
    <row r="48" spans="1:2">
      <c r="A48" s="97"/>
    </row>
    <row r="52" spans="2:5" ht="15" customHeight="1">
      <c r="B52" s="99" t="s">
        <v>586</v>
      </c>
      <c r="C52" s="145" t="s">
        <v>587</v>
      </c>
      <c r="D52" s="145"/>
      <c r="E52" s="145"/>
    </row>
    <row r="53" spans="2:5" ht="15" customHeight="1">
      <c r="B53" s="99" t="s">
        <v>588</v>
      </c>
      <c r="C53" s="145" t="s">
        <v>589</v>
      </c>
      <c r="D53" s="145"/>
      <c r="E53" s="145"/>
    </row>
    <row r="54" spans="2:5" ht="15" customHeight="1">
      <c r="B54" s="99" t="s">
        <v>590</v>
      </c>
      <c r="C54" s="145" t="s">
        <v>591</v>
      </c>
      <c r="D54" s="145"/>
      <c r="E54" s="145"/>
    </row>
  </sheetData>
  <mergeCells count="6">
    <mergeCell ref="C54:E54"/>
    <mergeCell ref="A45:B45"/>
    <mergeCell ref="B1:C1"/>
    <mergeCell ref="B3:C3"/>
    <mergeCell ref="C52:E52"/>
    <mergeCell ref="C53:E53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2"/>
  <sheetViews>
    <sheetView workbookViewId="0">
      <selection activeCell="E114" sqref="E114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52" t="str">
        <f>'Notas a los Edos Financieros'!B1</f>
        <v xml:space="preserve">Instituto Salmantino para las Personas con Discapacidad </v>
      </c>
      <c r="B1" s="153"/>
      <c r="C1" s="153"/>
      <c r="D1" s="80" t="s">
        <v>0</v>
      </c>
      <c r="E1" s="75">
        <f>'Notas a los Edos Financieros'!D1</f>
        <v>2024</v>
      </c>
    </row>
    <row r="2" spans="1:5" ht="11.25" customHeight="1">
      <c r="A2" s="154" t="s">
        <v>67</v>
      </c>
      <c r="B2" s="154"/>
      <c r="C2" s="154"/>
      <c r="D2" s="80" t="s">
        <v>2</v>
      </c>
      <c r="E2" s="75" t="str">
        <f>'Notas a los Edos Financieros'!D2</f>
        <v>Trimestral</v>
      </c>
    </row>
    <row r="3" spans="1:5" ht="11.25" customHeight="1">
      <c r="A3" s="154" t="s">
        <v>592</v>
      </c>
      <c r="B3" s="154"/>
      <c r="C3" s="154"/>
      <c r="D3" s="80" t="s">
        <v>4</v>
      </c>
      <c r="E3" s="75">
        <f>'Notas a los Edos Financieros'!D3</f>
        <v>3</v>
      </c>
    </row>
    <row r="4" spans="1:5" ht="11.25" customHeight="1">
      <c r="A4" s="154" t="s">
        <v>5</v>
      </c>
      <c r="B4" s="154"/>
      <c r="C4" s="154"/>
      <c r="D4" s="81"/>
      <c r="E4" s="81"/>
    </row>
    <row r="5" spans="1:5" ht="9.75" customHeight="1">
      <c r="A5" s="76" t="s">
        <v>68</v>
      </c>
      <c r="B5" s="77"/>
      <c r="C5" s="77"/>
      <c r="D5" s="82"/>
      <c r="E5" s="77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77" t="s">
        <v>69</v>
      </c>
      <c r="B7" s="77"/>
      <c r="C7" s="77"/>
      <c r="D7" s="82"/>
      <c r="E7" s="77"/>
    </row>
    <row r="8" spans="1:5" ht="9.75" customHeight="1">
      <c r="A8" s="78" t="s">
        <v>70</v>
      </c>
      <c r="B8" s="78" t="s">
        <v>71</v>
      </c>
      <c r="C8" s="83" t="s">
        <v>72</v>
      </c>
      <c r="D8" s="84" t="s">
        <v>73</v>
      </c>
      <c r="E8" s="83" t="s">
        <v>74</v>
      </c>
    </row>
    <row r="9" spans="1:5">
      <c r="A9" s="19">
        <v>4000</v>
      </c>
      <c r="B9" s="20" t="s">
        <v>11</v>
      </c>
      <c r="C9" s="21">
        <v>5134487.2799999993</v>
      </c>
      <c r="D9" s="102">
        <v>1</v>
      </c>
      <c r="E9" s="14"/>
    </row>
    <row r="10" spans="1:5">
      <c r="A10" s="19">
        <v>4100</v>
      </c>
      <c r="B10" s="20" t="s">
        <v>75</v>
      </c>
      <c r="C10" s="21">
        <v>1092075.27</v>
      </c>
      <c r="D10" s="103">
        <f>+C10/C9</f>
        <v>0.21269412318029934</v>
      </c>
      <c r="E10" s="14"/>
    </row>
    <row r="11" spans="1:5" ht="11.25" customHeight="1">
      <c r="A11" s="19">
        <v>4110</v>
      </c>
      <c r="B11" s="20" t="s">
        <v>76</v>
      </c>
      <c r="C11" s="21">
        <v>0</v>
      </c>
      <c r="D11" s="22">
        <f>+C11/C9</f>
        <v>0</v>
      </c>
      <c r="E11" s="14"/>
    </row>
    <row r="12" spans="1:5" ht="9.75" customHeight="1">
      <c r="A12" s="23">
        <v>4111</v>
      </c>
      <c r="B12" s="1" t="s">
        <v>77</v>
      </c>
      <c r="C12" s="24">
        <v>0</v>
      </c>
      <c r="D12" s="22">
        <f>+C12/C10</f>
        <v>0</v>
      </c>
      <c r="E12" s="14"/>
    </row>
    <row r="13" spans="1:5" ht="9.75" customHeight="1">
      <c r="A13" s="23">
        <v>4112</v>
      </c>
      <c r="B13" s="1" t="s">
        <v>78</v>
      </c>
      <c r="C13" s="24">
        <v>0</v>
      </c>
      <c r="D13" s="22">
        <v>0</v>
      </c>
      <c r="E13" s="14"/>
    </row>
    <row r="14" spans="1:5" ht="9.75" customHeight="1">
      <c r="A14" s="23">
        <v>4113</v>
      </c>
      <c r="B14" s="1" t="s">
        <v>79</v>
      </c>
      <c r="C14" s="24">
        <v>0</v>
      </c>
      <c r="D14" s="22">
        <v>0</v>
      </c>
      <c r="E14" s="14"/>
    </row>
    <row r="15" spans="1:5" ht="9.75" customHeight="1">
      <c r="A15" s="23">
        <v>4114</v>
      </c>
      <c r="B15" s="1" t="s">
        <v>80</v>
      </c>
      <c r="C15" s="24">
        <v>0</v>
      </c>
      <c r="D15" s="22">
        <v>0</v>
      </c>
      <c r="E15" s="14"/>
    </row>
    <row r="16" spans="1:5" ht="9.75" customHeight="1">
      <c r="A16" s="23">
        <v>4115</v>
      </c>
      <c r="B16" s="1" t="s">
        <v>81</v>
      </c>
      <c r="C16" s="24">
        <v>0</v>
      </c>
      <c r="D16" s="22">
        <v>0</v>
      </c>
      <c r="E16" s="14"/>
    </row>
    <row r="17" spans="1:5" ht="9.75" customHeight="1">
      <c r="A17" s="23">
        <v>4116</v>
      </c>
      <c r="B17" s="1" t="s">
        <v>82</v>
      </c>
      <c r="C17" s="24">
        <v>0</v>
      </c>
      <c r="D17" s="22">
        <v>0</v>
      </c>
      <c r="E17" s="14"/>
    </row>
    <row r="18" spans="1:5" ht="9.75" customHeight="1">
      <c r="A18" s="23">
        <v>4117</v>
      </c>
      <c r="B18" s="1" t="s">
        <v>83</v>
      </c>
      <c r="C18" s="24">
        <v>0</v>
      </c>
      <c r="D18" s="22">
        <v>0</v>
      </c>
      <c r="E18" s="14"/>
    </row>
    <row r="19" spans="1:5" ht="23.25">
      <c r="A19" s="23">
        <v>4118</v>
      </c>
      <c r="B19" s="25" t="s">
        <v>84</v>
      </c>
      <c r="C19" s="24">
        <v>0</v>
      </c>
      <c r="D19" s="22">
        <v>0</v>
      </c>
      <c r="E19" s="14"/>
    </row>
    <row r="20" spans="1:5" ht="9.75" customHeight="1">
      <c r="A20" s="23">
        <v>4119</v>
      </c>
      <c r="B20" s="1" t="s">
        <v>85</v>
      </c>
      <c r="C20" s="24">
        <v>0</v>
      </c>
      <c r="D20" s="22">
        <v>0</v>
      </c>
      <c r="E20" s="14"/>
    </row>
    <row r="21" spans="1:5" ht="9.75" customHeight="1">
      <c r="A21" s="19">
        <v>4120</v>
      </c>
      <c r="B21" s="20" t="s">
        <v>86</v>
      </c>
      <c r="C21" s="21">
        <v>0</v>
      </c>
      <c r="D21" s="22">
        <v>0</v>
      </c>
      <c r="E21" s="14"/>
    </row>
    <row r="22" spans="1:5" ht="9.75" customHeight="1">
      <c r="A22" s="23">
        <v>4121</v>
      </c>
      <c r="B22" s="1" t="s">
        <v>87</v>
      </c>
      <c r="C22" s="24">
        <v>0</v>
      </c>
      <c r="D22" s="22">
        <v>0</v>
      </c>
      <c r="E22" s="14"/>
    </row>
    <row r="23" spans="1:5" ht="9.75" customHeight="1">
      <c r="A23" s="23">
        <v>4122</v>
      </c>
      <c r="B23" s="1" t="s">
        <v>88</v>
      </c>
      <c r="C23" s="24">
        <v>0</v>
      </c>
      <c r="D23" s="22">
        <v>0</v>
      </c>
      <c r="E23" s="14"/>
    </row>
    <row r="24" spans="1:5" ht="9.75" customHeight="1">
      <c r="A24" s="23">
        <v>4123</v>
      </c>
      <c r="B24" s="1" t="s">
        <v>89</v>
      </c>
      <c r="C24" s="24">
        <v>0</v>
      </c>
      <c r="D24" s="22">
        <v>0</v>
      </c>
      <c r="E24" s="14"/>
    </row>
    <row r="25" spans="1:5" ht="9.75" customHeight="1">
      <c r="A25" s="23">
        <v>4124</v>
      </c>
      <c r="B25" s="1" t="s">
        <v>90</v>
      </c>
      <c r="C25" s="24">
        <v>0</v>
      </c>
      <c r="D25" s="22">
        <v>0</v>
      </c>
      <c r="E25" s="14"/>
    </row>
    <row r="26" spans="1:5" ht="9.75" customHeight="1">
      <c r="A26" s="23">
        <v>4129</v>
      </c>
      <c r="B26" s="1" t="s">
        <v>91</v>
      </c>
      <c r="C26" s="24">
        <v>0</v>
      </c>
      <c r="D26" s="22">
        <v>0</v>
      </c>
      <c r="E26" s="14"/>
    </row>
    <row r="27" spans="1:5" ht="9.75" customHeight="1">
      <c r="A27" s="19">
        <v>4130</v>
      </c>
      <c r="B27" s="20" t="s">
        <v>92</v>
      </c>
      <c r="C27" s="21">
        <v>0</v>
      </c>
      <c r="D27" s="22">
        <v>0</v>
      </c>
      <c r="E27" s="14"/>
    </row>
    <row r="28" spans="1:5" ht="9.75" customHeight="1">
      <c r="A28" s="23">
        <v>4131</v>
      </c>
      <c r="B28" s="1" t="s">
        <v>93</v>
      </c>
      <c r="C28" s="24">
        <v>0</v>
      </c>
      <c r="D28" s="22">
        <v>0</v>
      </c>
      <c r="E28" s="14"/>
    </row>
    <row r="29" spans="1:5" ht="23.25">
      <c r="A29" s="23">
        <v>4132</v>
      </c>
      <c r="B29" s="25" t="s">
        <v>94</v>
      </c>
      <c r="C29" s="24">
        <v>0</v>
      </c>
      <c r="D29" s="22">
        <v>0</v>
      </c>
      <c r="E29" s="14"/>
    </row>
    <row r="30" spans="1:5" ht="9.75" customHeight="1">
      <c r="A30" s="19">
        <v>4140</v>
      </c>
      <c r="B30" s="20" t="s">
        <v>95</v>
      </c>
      <c r="C30" s="21">
        <v>0</v>
      </c>
      <c r="D30" s="22">
        <v>0</v>
      </c>
      <c r="E30" s="14"/>
    </row>
    <row r="31" spans="1:5">
      <c r="A31" s="23">
        <v>4141</v>
      </c>
      <c r="B31" s="1" t="s">
        <v>96</v>
      </c>
      <c r="C31" s="24">
        <v>0</v>
      </c>
      <c r="D31" s="22">
        <v>0</v>
      </c>
      <c r="E31" s="14"/>
    </row>
    <row r="32" spans="1:5" ht="9.75" customHeight="1">
      <c r="A32" s="23">
        <v>4143</v>
      </c>
      <c r="B32" s="1" t="s">
        <v>97</v>
      </c>
      <c r="C32" s="24">
        <v>0</v>
      </c>
      <c r="D32" s="22">
        <v>0</v>
      </c>
      <c r="E32" s="14"/>
    </row>
    <row r="33" spans="1:5" ht="9.75" customHeight="1">
      <c r="A33" s="23">
        <v>4144</v>
      </c>
      <c r="B33" s="1" t="s">
        <v>98</v>
      </c>
      <c r="C33" s="24">
        <v>0</v>
      </c>
      <c r="D33" s="22">
        <v>0</v>
      </c>
      <c r="E33" s="14"/>
    </row>
    <row r="34" spans="1:5" ht="23.25">
      <c r="A34" s="23">
        <v>4145</v>
      </c>
      <c r="B34" s="25" t="s">
        <v>99</v>
      </c>
      <c r="C34" s="24">
        <v>0</v>
      </c>
      <c r="D34" s="22">
        <v>0</v>
      </c>
      <c r="E34" s="14"/>
    </row>
    <row r="35" spans="1:5" ht="9.75" customHeight="1">
      <c r="A35" s="23">
        <v>4149</v>
      </c>
      <c r="B35" s="1" t="s">
        <v>100</v>
      </c>
      <c r="C35" s="24">
        <v>0</v>
      </c>
      <c r="D35" s="22">
        <v>0</v>
      </c>
      <c r="E35" s="14"/>
    </row>
    <row r="36" spans="1:5">
      <c r="A36" s="19">
        <v>4150</v>
      </c>
      <c r="B36" s="20" t="s">
        <v>101</v>
      </c>
      <c r="C36" s="21">
        <v>243.27</v>
      </c>
      <c r="D36" s="104">
        <v>4.7379609050273086E-3</v>
      </c>
      <c r="E36" s="14"/>
    </row>
    <row r="37" spans="1:5">
      <c r="A37" s="23">
        <v>4151</v>
      </c>
      <c r="B37" s="1" t="s">
        <v>101</v>
      </c>
      <c r="C37" s="24">
        <v>243.27</v>
      </c>
      <c r="D37" s="104">
        <v>4.7379609050273086E-3</v>
      </c>
      <c r="E37" s="14"/>
    </row>
    <row r="38" spans="1:5" ht="23.25">
      <c r="A38" s="23">
        <v>4154</v>
      </c>
      <c r="B38" s="25" t="s">
        <v>102</v>
      </c>
      <c r="C38" s="24">
        <v>0</v>
      </c>
      <c r="D38" s="22">
        <v>0</v>
      </c>
      <c r="E38" s="14"/>
    </row>
    <row r="39" spans="1:5" ht="9.75" customHeight="1">
      <c r="A39" s="19">
        <v>4160</v>
      </c>
      <c r="B39" s="20" t="s">
        <v>103</v>
      </c>
      <c r="C39" s="21">
        <v>0</v>
      </c>
      <c r="D39" s="22">
        <v>0</v>
      </c>
      <c r="E39" s="14"/>
    </row>
    <row r="40" spans="1:5" ht="9.75" customHeight="1">
      <c r="A40" s="23">
        <v>4161</v>
      </c>
      <c r="B40" s="1" t="s">
        <v>104</v>
      </c>
      <c r="C40" s="24">
        <v>0</v>
      </c>
      <c r="D40" s="22">
        <v>0</v>
      </c>
      <c r="E40" s="14"/>
    </row>
    <row r="41" spans="1:5" ht="9.75" customHeight="1">
      <c r="A41" s="23">
        <v>4162</v>
      </c>
      <c r="B41" s="1" t="s">
        <v>105</v>
      </c>
      <c r="C41" s="24">
        <v>0</v>
      </c>
      <c r="D41" s="22">
        <v>0</v>
      </c>
      <c r="E41" s="14"/>
    </row>
    <row r="42" spans="1:5" ht="9.75" customHeight="1">
      <c r="A42" s="23">
        <v>4163</v>
      </c>
      <c r="B42" s="1" t="s">
        <v>106</v>
      </c>
      <c r="C42" s="24">
        <v>0</v>
      </c>
      <c r="D42" s="22">
        <v>0</v>
      </c>
      <c r="E42" s="14"/>
    </row>
    <row r="43" spans="1:5" ht="9.75" customHeight="1">
      <c r="A43" s="23">
        <v>4164</v>
      </c>
      <c r="B43" s="1" t="s">
        <v>107</v>
      </c>
      <c r="C43" s="24">
        <v>0</v>
      </c>
      <c r="D43" s="22">
        <v>0</v>
      </c>
      <c r="E43" s="14"/>
    </row>
    <row r="44" spans="1:5" ht="9.75" customHeight="1">
      <c r="A44" s="23">
        <v>4165</v>
      </c>
      <c r="B44" s="1" t="s">
        <v>108</v>
      </c>
      <c r="C44" s="24">
        <v>0</v>
      </c>
      <c r="D44" s="22">
        <v>0</v>
      </c>
      <c r="E44" s="14"/>
    </row>
    <row r="45" spans="1:5" ht="23.25">
      <c r="A45" s="23">
        <v>4166</v>
      </c>
      <c r="B45" s="25" t="s">
        <v>109</v>
      </c>
      <c r="C45" s="24">
        <v>0</v>
      </c>
      <c r="D45" s="22">
        <v>0</v>
      </c>
      <c r="E45" s="14"/>
    </row>
    <row r="46" spans="1:5" ht="9.75" customHeight="1">
      <c r="A46" s="23">
        <v>4168</v>
      </c>
      <c r="B46" s="1" t="s">
        <v>110</v>
      </c>
      <c r="C46" s="24">
        <v>0</v>
      </c>
      <c r="D46" s="22">
        <v>0</v>
      </c>
      <c r="E46" s="14"/>
    </row>
    <row r="47" spans="1:5" ht="9.75" customHeight="1">
      <c r="A47" s="23">
        <v>4169</v>
      </c>
      <c r="B47" s="1" t="s">
        <v>111</v>
      </c>
      <c r="C47" s="24">
        <v>0</v>
      </c>
      <c r="D47" s="22">
        <v>0</v>
      </c>
      <c r="E47" s="14"/>
    </row>
    <row r="48" spans="1:5">
      <c r="A48" s="19">
        <v>4170</v>
      </c>
      <c r="B48" s="20" t="s">
        <v>112</v>
      </c>
      <c r="C48" s="21">
        <v>1091832</v>
      </c>
      <c r="D48" s="22">
        <f>+C48/C9</f>
        <v>0.21264674357124907</v>
      </c>
      <c r="E48" s="14" t="s">
        <v>593</v>
      </c>
    </row>
    <row r="49" spans="1:5">
      <c r="A49" s="23">
        <v>4171</v>
      </c>
      <c r="B49" s="1" t="s">
        <v>113</v>
      </c>
      <c r="C49" s="24">
        <v>0</v>
      </c>
      <c r="D49" s="22">
        <v>0</v>
      </c>
      <c r="E49" s="14"/>
    </row>
    <row r="50" spans="1:5">
      <c r="A50" s="23">
        <v>4172</v>
      </c>
      <c r="B50" s="1" t="s">
        <v>114</v>
      </c>
      <c r="C50" s="24">
        <v>0</v>
      </c>
      <c r="D50" s="22">
        <v>0</v>
      </c>
      <c r="E50" s="14"/>
    </row>
    <row r="51" spans="1:5" ht="23.25">
      <c r="A51" s="23">
        <v>4173</v>
      </c>
      <c r="B51" s="25" t="s">
        <v>115</v>
      </c>
      <c r="C51" s="24">
        <v>1091832</v>
      </c>
      <c r="D51" s="22">
        <f>+C51/C9</f>
        <v>0.21264674357124907</v>
      </c>
      <c r="E51" s="14"/>
    </row>
    <row r="52" spans="1:5" ht="23.25">
      <c r="A52" s="23">
        <v>4174</v>
      </c>
      <c r="B52" s="25" t="s">
        <v>116</v>
      </c>
      <c r="C52" s="24">
        <v>0</v>
      </c>
      <c r="D52" s="22">
        <v>0</v>
      </c>
      <c r="E52" s="14"/>
    </row>
    <row r="53" spans="1:5" ht="23.25">
      <c r="A53" s="23">
        <v>4175</v>
      </c>
      <c r="B53" s="25" t="s">
        <v>117</v>
      </c>
      <c r="C53" s="24">
        <v>0</v>
      </c>
      <c r="D53" s="22">
        <v>0</v>
      </c>
      <c r="E53" s="14"/>
    </row>
    <row r="54" spans="1:5" ht="23.25">
      <c r="A54" s="23">
        <v>4176</v>
      </c>
      <c r="B54" s="25" t="s">
        <v>118</v>
      </c>
      <c r="C54" s="24">
        <v>0</v>
      </c>
      <c r="D54" s="22">
        <v>0</v>
      </c>
      <c r="E54" s="14"/>
    </row>
    <row r="55" spans="1:5" ht="23.25">
      <c r="A55" s="23">
        <v>4177</v>
      </c>
      <c r="B55" s="25" t="s">
        <v>119</v>
      </c>
      <c r="C55" s="24">
        <v>0</v>
      </c>
      <c r="D55" s="22">
        <v>0</v>
      </c>
      <c r="E55" s="14"/>
    </row>
    <row r="56" spans="1:5" ht="23.25">
      <c r="A56" s="23">
        <v>4178</v>
      </c>
      <c r="B56" s="25" t="s">
        <v>120</v>
      </c>
      <c r="C56" s="24">
        <v>0</v>
      </c>
      <c r="D56" s="22">
        <v>0</v>
      </c>
      <c r="E56" s="14"/>
    </row>
    <row r="57" spans="1:5" ht="34.5">
      <c r="A57" s="19">
        <v>4200</v>
      </c>
      <c r="B57" s="26" t="s">
        <v>121</v>
      </c>
      <c r="C57" s="21">
        <v>4042412.01</v>
      </c>
      <c r="D57" s="22">
        <f>+C57/C9</f>
        <v>0.78730587681970077</v>
      </c>
      <c r="E57" s="14" t="s">
        <v>594</v>
      </c>
    </row>
    <row r="58" spans="1:5" ht="23.25">
      <c r="A58" s="19">
        <v>4210</v>
      </c>
      <c r="B58" s="26" t="s">
        <v>122</v>
      </c>
      <c r="C58" s="21">
        <v>0</v>
      </c>
      <c r="D58" s="22">
        <v>0</v>
      </c>
      <c r="E58" s="14"/>
    </row>
    <row r="59" spans="1:5" ht="9.75" customHeight="1">
      <c r="A59" s="23">
        <v>4211</v>
      </c>
      <c r="B59" s="1" t="s">
        <v>123</v>
      </c>
      <c r="C59" s="24">
        <v>0</v>
      </c>
      <c r="D59" s="22">
        <v>0</v>
      </c>
      <c r="E59" s="14"/>
    </row>
    <row r="60" spans="1:5" ht="9.75" customHeight="1">
      <c r="A60" s="23">
        <v>4212</v>
      </c>
      <c r="B60" s="1" t="s">
        <v>124</v>
      </c>
      <c r="C60" s="24">
        <v>0</v>
      </c>
      <c r="D60" s="22">
        <v>0</v>
      </c>
      <c r="E60" s="14"/>
    </row>
    <row r="61" spans="1:5" ht="9.75" customHeight="1">
      <c r="A61" s="23">
        <v>4213</v>
      </c>
      <c r="B61" s="1" t="s">
        <v>125</v>
      </c>
      <c r="C61" s="24">
        <v>0</v>
      </c>
      <c r="D61" s="22">
        <v>0</v>
      </c>
      <c r="E61" s="14"/>
    </row>
    <row r="62" spans="1:5" ht="9.75" customHeight="1">
      <c r="A62" s="23">
        <v>4214</v>
      </c>
      <c r="B62" s="1" t="s">
        <v>126</v>
      </c>
      <c r="C62" s="24">
        <v>0</v>
      </c>
      <c r="D62" s="22">
        <v>0</v>
      </c>
      <c r="E62" s="14"/>
    </row>
    <row r="63" spans="1:5" ht="9.75" customHeight="1">
      <c r="A63" s="23">
        <v>4215</v>
      </c>
      <c r="B63" s="1" t="s">
        <v>127</v>
      </c>
      <c r="C63" s="24">
        <v>0</v>
      </c>
      <c r="D63" s="22">
        <v>0</v>
      </c>
      <c r="E63" s="14"/>
    </row>
    <row r="64" spans="1:5">
      <c r="A64" s="19">
        <v>4220</v>
      </c>
      <c r="B64" s="20" t="s">
        <v>128</v>
      </c>
      <c r="C64" s="21">
        <v>4042412.01</v>
      </c>
      <c r="D64" s="22">
        <f>+C64/C9</f>
        <v>0.78730587681970077</v>
      </c>
      <c r="E64" s="14"/>
    </row>
    <row r="65" spans="1:5">
      <c r="A65" s="23">
        <v>4221</v>
      </c>
      <c r="B65" s="1" t="s">
        <v>129</v>
      </c>
      <c r="C65" s="24">
        <v>4042412.01</v>
      </c>
      <c r="D65" s="22">
        <f>+C65/C9</f>
        <v>0.78730587681970077</v>
      </c>
      <c r="E65" s="14"/>
    </row>
    <row r="66" spans="1:5" ht="9.75" customHeight="1">
      <c r="A66" s="23">
        <v>4223</v>
      </c>
      <c r="B66" s="1" t="s">
        <v>130</v>
      </c>
      <c r="C66" s="24">
        <v>0</v>
      </c>
      <c r="D66" s="22">
        <v>0</v>
      </c>
      <c r="E66" s="14"/>
    </row>
    <row r="67" spans="1:5" ht="9.75" customHeight="1">
      <c r="A67" s="23">
        <v>4225</v>
      </c>
      <c r="B67" s="1" t="s">
        <v>131</v>
      </c>
      <c r="C67" s="24">
        <v>0</v>
      </c>
      <c r="D67" s="22">
        <v>0</v>
      </c>
      <c r="E67" s="14"/>
    </row>
    <row r="68" spans="1:5" ht="9.75" customHeight="1">
      <c r="A68" s="23">
        <v>4227</v>
      </c>
      <c r="B68" s="1" t="s">
        <v>132</v>
      </c>
      <c r="C68" s="24">
        <v>0</v>
      </c>
      <c r="D68" s="22">
        <v>0</v>
      </c>
      <c r="E68" s="14"/>
    </row>
    <row r="69" spans="1:5" ht="9.75" customHeight="1">
      <c r="A69" s="27">
        <v>4300</v>
      </c>
      <c r="B69" s="20" t="s">
        <v>133</v>
      </c>
      <c r="C69" s="21">
        <v>0</v>
      </c>
      <c r="D69" s="22">
        <v>0</v>
      </c>
      <c r="E69" s="1"/>
    </row>
    <row r="70" spans="1:5" ht="9.75" customHeight="1">
      <c r="A70" s="27">
        <v>4310</v>
      </c>
      <c r="B70" s="20" t="s">
        <v>134</v>
      </c>
      <c r="C70" s="21">
        <v>0</v>
      </c>
      <c r="D70" s="22">
        <v>0</v>
      </c>
      <c r="E70" s="1"/>
    </row>
    <row r="71" spans="1:5" ht="9.75" customHeight="1">
      <c r="A71" s="17">
        <v>4311</v>
      </c>
      <c r="B71" s="1" t="s">
        <v>135</v>
      </c>
      <c r="C71" s="24">
        <v>0</v>
      </c>
      <c r="D71" s="22">
        <v>0</v>
      </c>
      <c r="E71" s="1"/>
    </row>
    <row r="72" spans="1:5" ht="9.75" customHeight="1">
      <c r="A72" s="17">
        <v>4319</v>
      </c>
      <c r="B72" s="1" t="s">
        <v>136</v>
      </c>
      <c r="C72" s="24">
        <v>0</v>
      </c>
      <c r="D72" s="22">
        <v>0</v>
      </c>
      <c r="E72" s="1"/>
    </row>
    <row r="73" spans="1:5" ht="9.75" customHeight="1">
      <c r="A73" s="27">
        <v>4320</v>
      </c>
      <c r="B73" s="20" t="s">
        <v>137</v>
      </c>
      <c r="C73" s="21">
        <v>0</v>
      </c>
      <c r="D73" s="22">
        <v>0</v>
      </c>
      <c r="E73" s="1"/>
    </row>
    <row r="74" spans="1:5" ht="9.75" customHeight="1">
      <c r="A74" s="17">
        <v>4321</v>
      </c>
      <c r="B74" s="1" t="s">
        <v>138</v>
      </c>
      <c r="C74" s="24">
        <v>0</v>
      </c>
      <c r="D74" s="22">
        <v>0</v>
      </c>
      <c r="E74" s="1"/>
    </row>
    <row r="75" spans="1:5" ht="9.75" customHeight="1">
      <c r="A75" s="17">
        <v>4322</v>
      </c>
      <c r="B75" s="1" t="s">
        <v>139</v>
      </c>
      <c r="C75" s="24">
        <v>0</v>
      </c>
      <c r="D75" s="22">
        <v>0</v>
      </c>
      <c r="E75" s="1"/>
    </row>
    <row r="76" spans="1:5" ht="9.75" customHeight="1">
      <c r="A76" s="17">
        <v>4323</v>
      </c>
      <c r="B76" s="1" t="s">
        <v>140</v>
      </c>
      <c r="C76" s="24">
        <v>0</v>
      </c>
      <c r="D76" s="22">
        <v>0</v>
      </c>
      <c r="E76" s="1"/>
    </row>
    <row r="77" spans="1:5" ht="9.75" customHeight="1">
      <c r="A77" s="17">
        <v>4324</v>
      </c>
      <c r="B77" s="1" t="s">
        <v>141</v>
      </c>
      <c r="C77" s="24">
        <v>0</v>
      </c>
      <c r="D77" s="22">
        <v>0</v>
      </c>
      <c r="E77" s="1"/>
    </row>
    <row r="78" spans="1:5" ht="9.75" customHeight="1">
      <c r="A78" s="17">
        <v>4325</v>
      </c>
      <c r="B78" s="1" t="s">
        <v>142</v>
      </c>
      <c r="C78" s="24">
        <v>0</v>
      </c>
      <c r="D78" s="22">
        <v>0</v>
      </c>
      <c r="E78" s="1"/>
    </row>
    <row r="79" spans="1:5" ht="9.75" customHeight="1">
      <c r="A79" s="27">
        <v>4330</v>
      </c>
      <c r="B79" s="20" t="s">
        <v>143</v>
      </c>
      <c r="C79" s="21">
        <v>0</v>
      </c>
      <c r="D79" s="22">
        <v>0</v>
      </c>
      <c r="E79" s="1"/>
    </row>
    <row r="80" spans="1:5" ht="9.75" customHeight="1">
      <c r="A80" s="17">
        <v>4331</v>
      </c>
      <c r="B80" s="1" t="s">
        <v>143</v>
      </c>
      <c r="C80" s="24">
        <v>0</v>
      </c>
      <c r="D80" s="22">
        <v>0</v>
      </c>
      <c r="E80" s="1"/>
    </row>
    <row r="81" spans="1:5" ht="9.75" customHeight="1">
      <c r="A81" s="27">
        <v>4340</v>
      </c>
      <c r="B81" s="20" t="s">
        <v>144</v>
      </c>
      <c r="C81" s="21">
        <v>0</v>
      </c>
      <c r="D81" s="22">
        <v>0</v>
      </c>
      <c r="E81" s="1"/>
    </row>
    <row r="82" spans="1:5" ht="9.75" customHeight="1">
      <c r="A82" s="17">
        <v>4341</v>
      </c>
      <c r="B82" s="1" t="s">
        <v>144</v>
      </c>
      <c r="C82" s="24">
        <v>0</v>
      </c>
      <c r="D82" s="22">
        <v>0</v>
      </c>
      <c r="E82" s="1"/>
    </row>
    <row r="83" spans="1:5" ht="9.75" customHeight="1">
      <c r="A83" s="27">
        <v>4390</v>
      </c>
      <c r="B83" s="20" t="s">
        <v>145</v>
      </c>
      <c r="C83" s="21">
        <v>0</v>
      </c>
      <c r="D83" s="22">
        <v>0</v>
      </c>
      <c r="E83" s="1"/>
    </row>
    <row r="84" spans="1:5" ht="9.75" customHeight="1">
      <c r="A84" s="17">
        <v>4392</v>
      </c>
      <c r="B84" s="1" t="s">
        <v>146</v>
      </c>
      <c r="C84" s="24">
        <v>0</v>
      </c>
      <c r="D84" s="22">
        <v>0</v>
      </c>
      <c r="E84" s="1"/>
    </row>
    <row r="85" spans="1:5" ht="9.75" customHeight="1">
      <c r="A85" s="17">
        <v>4393</v>
      </c>
      <c r="B85" s="1" t="s">
        <v>147</v>
      </c>
      <c r="C85" s="24">
        <v>0</v>
      </c>
      <c r="D85" s="22">
        <v>0</v>
      </c>
      <c r="E85" s="1"/>
    </row>
    <row r="86" spans="1:5" ht="9.75" customHeight="1">
      <c r="A86" s="17">
        <v>4394</v>
      </c>
      <c r="B86" s="1" t="s">
        <v>148</v>
      </c>
      <c r="C86" s="24">
        <v>0</v>
      </c>
      <c r="D86" s="22">
        <v>0</v>
      </c>
      <c r="E86" s="1"/>
    </row>
    <row r="87" spans="1:5" ht="9.75" customHeight="1">
      <c r="A87" s="17">
        <v>4395</v>
      </c>
      <c r="B87" s="1" t="s">
        <v>149</v>
      </c>
      <c r="C87" s="24">
        <v>0</v>
      </c>
      <c r="D87" s="22">
        <v>0</v>
      </c>
      <c r="E87" s="1"/>
    </row>
    <row r="88" spans="1:5" ht="9.75" customHeight="1">
      <c r="A88" s="17">
        <v>4396</v>
      </c>
      <c r="B88" s="1" t="s">
        <v>150</v>
      </c>
      <c r="C88" s="24">
        <v>0</v>
      </c>
      <c r="D88" s="22">
        <v>0</v>
      </c>
      <c r="E88" s="1"/>
    </row>
    <row r="89" spans="1:5" ht="9.75" customHeight="1">
      <c r="A89" s="17">
        <v>4397</v>
      </c>
      <c r="B89" s="1" t="s">
        <v>151</v>
      </c>
      <c r="C89" s="24">
        <v>0</v>
      </c>
      <c r="D89" s="22">
        <v>0</v>
      </c>
      <c r="E89" s="1"/>
    </row>
    <row r="90" spans="1:5" ht="9.75" customHeight="1">
      <c r="A90" s="17">
        <v>4399</v>
      </c>
      <c r="B90" s="1" t="s">
        <v>145</v>
      </c>
      <c r="C90" s="24">
        <v>0</v>
      </c>
      <c r="D90" s="22">
        <v>0</v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77" t="s">
        <v>152</v>
      </c>
      <c r="B92" s="77"/>
      <c r="C92" s="77"/>
      <c r="D92" s="82"/>
      <c r="E92" s="77"/>
    </row>
    <row r="93" spans="1:5" ht="9.75" customHeight="1">
      <c r="A93" s="78" t="s">
        <v>70</v>
      </c>
      <c r="B93" s="78" t="s">
        <v>71</v>
      </c>
      <c r="C93" s="83" t="s">
        <v>72</v>
      </c>
      <c r="D93" s="84" t="s">
        <v>73</v>
      </c>
      <c r="E93" s="83" t="s">
        <v>74</v>
      </c>
    </row>
    <row r="94" spans="1:5">
      <c r="A94" s="27">
        <v>5000</v>
      </c>
      <c r="B94" s="20" t="s">
        <v>13</v>
      </c>
      <c r="C94" s="106">
        <f>C95+C123+C156+C166+C181+C210</f>
        <v>3624566.15</v>
      </c>
      <c r="D94" s="107">
        <v>1</v>
      </c>
      <c r="E94" s="1"/>
    </row>
    <row r="95" spans="1:5">
      <c r="A95" s="27">
        <v>5100</v>
      </c>
      <c r="B95" s="20" t="s">
        <v>153</v>
      </c>
      <c r="C95" s="106">
        <f>C96+C103+C113</f>
        <v>3624566.15</v>
      </c>
      <c r="D95" s="107">
        <f>C95/$C$94</f>
        <v>1</v>
      </c>
      <c r="E95" s="1"/>
    </row>
    <row r="96" spans="1:5">
      <c r="A96" s="27">
        <v>5110</v>
      </c>
      <c r="B96" s="20" t="s">
        <v>154</v>
      </c>
      <c r="C96" s="106">
        <f>SUM(C97:C102)</f>
        <v>3061117.89</v>
      </c>
      <c r="D96" s="103">
        <f>C96/$C$94</f>
        <v>0.84454739224444841</v>
      </c>
      <c r="E96" s="1" t="s">
        <v>595</v>
      </c>
    </row>
    <row r="97" spans="1:5">
      <c r="A97" s="17">
        <v>5111</v>
      </c>
      <c r="B97" s="1" t="s">
        <v>155</v>
      </c>
      <c r="C97" s="108">
        <v>2422391.41</v>
      </c>
      <c r="D97" s="113">
        <f t="shared" ref="D97:D159" si="0">C97/$C$94</f>
        <v>0.66832589329346359</v>
      </c>
      <c r="E97" s="1"/>
    </row>
    <row r="98" spans="1:5">
      <c r="A98" s="17">
        <v>5112</v>
      </c>
      <c r="B98" s="1" t="s">
        <v>156</v>
      </c>
      <c r="C98" s="108">
        <v>0</v>
      </c>
      <c r="D98" s="113">
        <f t="shared" si="0"/>
        <v>0</v>
      </c>
      <c r="E98" s="24"/>
    </row>
    <row r="99" spans="1:5">
      <c r="A99" s="17">
        <v>5113</v>
      </c>
      <c r="B99" s="1" t="s">
        <v>157</v>
      </c>
      <c r="C99" s="108">
        <v>136335.06</v>
      </c>
      <c r="D99" s="113">
        <f t="shared" si="0"/>
        <v>3.761417349218471E-2</v>
      </c>
      <c r="E99" s="24"/>
    </row>
    <row r="100" spans="1:5">
      <c r="A100" s="17">
        <v>5114</v>
      </c>
      <c r="B100" s="1" t="s">
        <v>158</v>
      </c>
      <c r="C100" s="108">
        <v>0</v>
      </c>
      <c r="D100" s="113">
        <f t="shared" si="0"/>
        <v>0</v>
      </c>
      <c r="E100" s="24"/>
    </row>
    <row r="101" spans="1:5">
      <c r="A101" s="17">
        <v>5115</v>
      </c>
      <c r="B101" s="1" t="s">
        <v>159</v>
      </c>
      <c r="C101" s="108">
        <v>502391.42</v>
      </c>
      <c r="D101" s="113">
        <f t="shared" si="0"/>
        <v>0.13860732545880008</v>
      </c>
      <c r="E101" s="24"/>
    </row>
    <row r="102" spans="1:5">
      <c r="A102" s="17">
        <v>5116</v>
      </c>
      <c r="B102" s="1" t="s">
        <v>160</v>
      </c>
      <c r="C102" s="108">
        <v>0</v>
      </c>
      <c r="D102" s="113">
        <f t="shared" si="0"/>
        <v>0</v>
      </c>
      <c r="E102" s="1"/>
    </row>
    <row r="103" spans="1:5">
      <c r="A103" s="27">
        <v>5120</v>
      </c>
      <c r="B103" s="20" t="s">
        <v>161</v>
      </c>
      <c r="C103" s="106">
        <f>SUM(C104:C112)</f>
        <v>298520.62999999995</v>
      </c>
      <c r="D103" s="103">
        <f t="shared" si="0"/>
        <v>8.2360375737658961E-2</v>
      </c>
      <c r="E103" s="1" t="s">
        <v>596</v>
      </c>
    </row>
    <row r="104" spans="1:5">
      <c r="A104" s="17">
        <v>5121</v>
      </c>
      <c r="B104" s="110" t="s">
        <v>162</v>
      </c>
      <c r="C104" s="112">
        <v>94500.58</v>
      </c>
      <c r="D104" s="113">
        <f t="shared" si="0"/>
        <v>2.6072245915555989E-2</v>
      </c>
      <c r="E104" s="1"/>
    </row>
    <row r="105" spans="1:5">
      <c r="A105" s="17">
        <v>5122</v>
      </c>
      <c r="B105" s="110" t="s">
        <v>163</v>
      </c>
      <c r="C105" s="112">
        <v>2929</v>
      </c>
      <c r="D105" s="113">
        <f t="shared" si="0"/>
        <v>8.0809671524411275E-4</v>
      </c>
      <c r="E105" s="1"/>
    </row>
    <row r="106" spans="1:5">
      <c r="A106" s="17">
        <v>5123</v>
      </c>
      <c r="B106" s="110" t="s">
        <v>164</v>
      </c>
      <c r="C106" s="112">
        <v>0</v>
      </c>
      <c r="D106" s="113">
        <f t="shared" si="0"/>
        <v>0</v>
      </c>
      <c r="E106" s="1"/>
    </row>
    <row r="107" spans="1:5">
      <c r="A107" s="17">
        <v>5124</v>
      </c>
      <c r="B107" s="110" t="s">
        <v>165</v>
      </c>
      <c r="C107" s="112">
        <v>34993.089999999997</v>
      </c>
      <c r="D107" s="113">
        <f t="shared" si="0"/>
        <v>9.6544216747154691E-3</v>
      </c>
      <c r="E107" s="1"/>
    </row>
    <row r="108" spans="1:5">
      <c r="A108" s="17">
        <v>5125</v>
      </c>
      <c r="B108" s="110" t="s">
        <v>166</v>
      </c>
      <c r="C108" s="112">
        <v>15813.15</v>
      </c>
      <c r="D108" s="113">
        <f t="shared" si="0"/>
        <v>4.3627704242616737E-3</v>
      </c>
      <c r="E108" s="1"/>
    </row>
    <row r="109" spans="1:5">
      <c r="A109" s="17">
        <v>5126</v>
      </c>
      <c r="B109" s="110" t="s">
        <v>167</v>
      </c>
      <c r="C109" s="112">
        <v>60643.45</v>
      </c>
      <c r="D109" s="113">
        <f t="shared" si="0"/>
        <v>1.6731230025971523E-2</v>
      </c>
      <c r="E109" s="1"/>
    </row>
    <row r="110" spans="1:5">
      <c r="A110" s="17">
        <v>5127</v>
      </c>
      <c r="B110" s="110" t="s">
        <v>168</v>
      </c>
      <c r="C110" s="112">
        <v>31727.439999999999</v>
      </c>
      <c r="D110" s="113">
        <f t="shared" si="0"/>
        <v>8.7534448778097199E-3</v>
      </c>
      <c r="E110" s="1"/>
    </row>
    <row r="111" spans="1:5">
      <c r="A111" s="17">
        <v>5128</v>
      </c>
      <c r="B111" s="110" t="s">
        <v>169</v>
      </c>
      <c r="C111" s="112">
        <v>0</v>
      </c>
      <c r="D111" s="113">
        <v>0</v>
      </c>
      <c r="E111" s="1"/>
    </row>
    <row r="112" spans="1:5">
      <c r="A112" s="17">
        <v>5129</v>
      </c>
      <c r="B112" s="110" t="s">
        <v>170</v>
      </c>
      <c r="C112" s="112">
        <v>57913.919999999998</v>
      </c>
      <c r="D112" s="113">
        <f t="shared" si="0"/>
        <v>1.5978166104100487E-2</v>
      </c>
      <c r="E112" s="1"/>
    </row>
    <row r="113" spans="1:5">
      <c r="A113" s="27">
        <v>5130</v>
      </c>
      <c r="B113" s="111" t="s">
        <v>171</v>
      </c>
      <c r="C113" s="106">
        <f>SUM(C114:C122)</f>
        <v>264927.63</v>
      </c>
      <c r="D113" s="103">
        <f t="shared" si="0"/>
        <v>7.309223201789268E-2</v>
      </c>
      <c r="E113" s="1" t="s">
        <v>597</v>
      </c>
    </row>
    <row r="114" spans="1:5">
      <c r="A114" s="17">
        <v>5131</v>
      </c>
      <c r="B114" s="1" t="s">
        <v>172</v>
      </c>
      <c r="C114" s="108">
        <v>6300</v>
      </c>
      <c r="D114" s="113">
        <f t="shared" si="0"/>
        <v>1.7381390597602971E-3</v>
      </c>
      <c r="E114" s="1"/>
    </row>
    <row r="115" spans="1:5">
      <c r="A115" s="17">
        <v>5132</v>
      </c>
      <c r="B115" s="1" t="s">
        <v>173</v>
      </c>
      <c r="C115" s="108">
        <v>0</v>
      </c>
      <c r="D115" s="113">
        <v>0</v>
      </c>
      <c r="E115" s="1"/>
    </row>
    <row r="116" spans="1:5">
      <c r="A116" s="17">
        <v>5133</v>
      </c>
      <c r="B116" s="1" t="s">
        <v>174</v>
      </c>
      <c r="C116" s="108">
        <v>33645.79</v>
      </c>
      <c r="D116" s="113">
        <v>0</v>
      </c>
      <c r="E116" s="105"/>
    </row>
    <row r="117" spans="1:5">
      <c r="A117" s="17">
        <v>5134</v>
      </c>
      <c r="B117" s="1" t="s">
        <v>175</v>
      </c>
      <c r="C117" s="108">
        <v>28115.18</v>
      </c>
      <c r="D117" s="113">
        <f t="shared" si="0"/>
        <v>7.7568400841573825E-3</v>
      </c>
      <c r="E117" s="1"/>
    </row>
    <row r="118" spans="1:5">
      <c r="A118" s="17">
        <v>5135</v>
      </c>
      <c r="B118" s="1" t="s">
        <v>176</v>
      </c>
      <c r="C118" s="108">
        <v>98222.36</v>
      </c>
      <c r="D118" s="113">
        <v>0</v>
      </c>
      <c r="E118" s="1"/>
    </row>
    <row r="119" spans="1:5">
      <c r="A119" s="17">
        <v>5136</v>
      </c>
      <c r="B119" s="1" t="s">
        <v>177</v>
      </c>
      <c r="C119" s="108">
        <v>0</v>
      </c>
      <c r="D119" s="113">
        <v>0</v>
      </c>
      <c r="E119" s="1"/>
    </row>
    <row r="120" spans="1:5">
      <c r="A120" s="17">
        <v>5137</v>
      </c>
      <c r="B120" s="1" t="s">
        <v>178</v>
      </c>
      <c r="C120" s="108">
        <v>0</v>
      </c>
      <c r="D120" s="113">
        <f t="shared" si="0"/>
        <v>0</v>
      </c>
      <c r="E120" s="1"/>
    </row>
    <row r="121" spans="1:5">
      <c r="A121" s="17">
        <v>5138</v>
      </c>
      <c r="B121" s="1" t="s">
        <v>179</v>
      </c>
      <c r="C121" s="108">
        <v>35197.300000000003</v>
      </c>
      <c r="D121" s="113">
        <f t="shared" si="0"/>
        <v>9.7107622108097008E-3</v>
      </c>
      <c r="E121" s="1"/>
    </row>
    <row r="122" spans="1:5">
      <c r="A122" s="17">
        <v>5139</v>
      </c>
      <c r="B122" s="1" t="s">
        <v>180</v>
      </c>
      <c r="C122" s="108">
        <v>63447</v>
      </c>
      <c r="D122" s="113">
        <f t="shared" si="0"/>
        <v>1.7504715702319297E-2</v>
      </c>
      <c r="E122" s="1"/>
    </row>
    <row r="123" spans="1:5">
      <c r="A123" s="27">
        <v>5200</v>
      </c>
      <c r="B123" s="20" t="s">
        <v>181</v>
      </c>
      <c r="C123" s="106">
        <f>C124+C127+C130+C133+C138+C142+C145+C147+C153</f>
        <v>0</v>
      </c>
      <c r="D123" s="107">
        <f t="shared" si="0"/>
        <v>0</v>
      </c>
      <c r="E123" s="1"/>
    </row>
    <row r="124" spans="1:5">
      <c r="A124" s="27">
        <v>5210</v>
      </c>
      <c r="B124" s="20" t="s">
        <v>182</v>
      </c>
      <c r="C124" s="106">
        <v>0</v>
      </c>
      <c r="D124" s="107">
        <f t="shared" si="0"/>
        <v>0</v>
      </c>
      <c r="E124" s="1"/>
    </row>
    <row r="125" spans="1:5" ht="9.75" customHeight="1">
      <c r="A125" s="17">
        <v>5211</v>
      </c>
      <c r="B125" s="1" t="s">
        <v>183</v>
      </c>
      <c r="C125" s="108">
        <v>0</v>
      </c>
      <c r="D125" s="109">
        <f t="shared" si="0"/>
        <v>0</v>
      </c>
      <c r="E125" s="1"/>
    </row>
    <row r="126" spans="1:5" ht="9.75" customHeight="1">
      <c r="A126" s="17">
        <v>5212</v>
      </c>
      <c r="B126" s="1" t="s">
        <v>184</v>
      </c>
      <c r="C126" s="108">
        <v>0</v>
      </c>
      <c r="D126" s="109">
        <f t="shared" si="0"/>
        <v>0</v>
      </c>
      <c r="E126" s="1"/>
    </row>
    <row r="127" spans="1:5" ht="9.75" customHeight="1">
      <c r="A127" s="27">
        <v>5220</v>
      </c>
      <c r="B127" s="20" t="s">
        <v>185</v>
      </c>
      <c r="C127" s="106">
        <f>SUM(C128:C129)</f>
        <v>0</v>
      </c>
      <c r="D127" s="107">
        <f t="shared" si="0"/>
        <v>0</v>
      </c>
      <c r="E127" s="1"/>
    </row>
    <row r="128" spans="1:5" ht="9.75" customHeight="1">
      <c r="A128" s="17">
        <v>5221</v>
      </c>
      <c r="B128" s="1" t="s">
        <v>186</v>
      </c>
      <c r="C128" s="108">
        <v>0</v>
      </c>
      <c r="D128" s="109">
        <f t="shared" si="0"/>
        <v>0</v>
      </c>
      <c r="E128" s="1"/>
    </row>
    <row r="129" spans="1:5" ht="9.75" customHeight="1">
      <c r="A129" s="17">
        <v>5222</v>
      </c>
      <c r="B129" s="1" t="s">
        <v>187</v>
      </c>
      <c r="C129" s="108">
        <v>0</v>
      </c>
      <c r="D129" s="109">
        <f t="shared" si="0"/>
        <v>0</v>
      </c>
      <c r="E129" s="1"/>
    </row>
    <row r="130" spans="1:5" ht="9.75" customHeight="1">
      <c r="A130" s="27">
        <v>5230</v>
      </c>
      <c r="B130" s="20" t="s">
        <v>130</v>
      </c>
      <c r="C130" s="106">
        <v>0</v>
      </c>
      <c r="D130" s="107">
        <f t="shared" si="0"/>
        <v>0</v>
      </c>
      <c r="E130" s="1"/>
    </row>
    <row r="131" spans="1:5" ht="9.75" customHeight="1">
      <c r="A131" s="17">
        <v>5231</v>
      </c>
      <c r="B131" s="1" t="s">
        <v>188</v>
      </c>
      <c r="C131" s="108">
        <v>0</v>
      </c>
      <c r="D131" s="109">
        <f t="shared" si="0"/>
        <v>0</v>
      </c>
      <c r="E131" s="1"/>
    </row>
    <row r="132" spans="1:5" ht="9.75" customHeight="1">
      <c r="A132" s="17">
        <v>5232</v>
      </c>
      <c r="B132" s="1" t="s">
        <v>189</v>
      </c>
      <c r="C132" s="108">
        <v>0</v>
      </c>
      <c r="D132" s="109">
        <f t="shared" si="0"/>
        <v>0</v>
      </c>
      <c r="E132" s="1"/>
    </row>
    <row r="133" spans="1:5" ht="9.75" customHeight="1">
      <c r="A133" s="27">
        <v>5240</v>
      </c>
      <c r="B133" s="20" t="s">
        <v>190</v>
      </c>
      <c r="C133" s="106">
        <v>0</v>
      </c>
      <c r="D133" s="107">
        <f t="shared" si="0"/>
        <v>0</v>
      </c>
      <c r="E133" s="1"/>
    </row>
    <row r="134" spans="1:5" ht="9.75" customHeight="1">
      <c r="A134" s="17">
        <v>5241</v>
      </c>
      <c r="B134" s="1" t="s">
        <v>191</v>
      </c>
      <c r="C134" s="108">
        <v>0</v>
      </c>
      <c r="D134" s="109">
        <f t="shared" si="0"/>
        <v>0</v>
      </c>
      <c r="E134" s="1"/>
    </row>
    <row r="135" spans="1:5" ht="9.75" customHeight="1">
      <c r="A135" s="17">
        <v>5242</v>
      </c>
      <c r="B135" s="1" t="s">
        <v>192</v>
      </c>
      <c r="C135" s="108">
        <v>0</v>
      </c>
      <c r="D135" s="109">
        <f t="shared" si="0"/>
        <v>0</v>
      </c>
      <c r="E135" s="1"/>
    </row>
    <row r="136" spans="1:5" ht="9.75" customHeight="1">
      <c r="A136" s="17">
        <v>5243</v>
      </c>
      <c r="B136" s="1" t="s">
        <v>193</v>
      </c>
      <c r="C136" s="108">
        <v>0</v>
      </c>
      <c r="D136" s="109">
        <f t="shared" si="0"/>
        <v>0</v>
      </c>
      <c r="E136" s="1"/>
    </row>
    <row r="137" spans="1:5" ht="9.75" customHeight="1">
      <c r="A137" s="17">
        <v>5244</v>
      </c>
      <c r="B137" s="1" t="s">
        <v>194</v>
      </c>
      <c r="C137" s="108">
        <v>0</v>
      </c>
      <c r="D137" s="109">
        <f t="shared" si="0"/>
        <v>0</v>
      </c>
      <c r="E137" s="1"/>
    </row>
    <row r="138" spans="1:5" ht="9.75" customHeight="1">
      <c r="A138" s="27">
        <v>5250</v>
      </c>
      <c r="B138" s="20" t="s">
        <v>131</v>
      </c>
      <c r="C138" s="106">
        <f>SUM(C139:C141)</f>
        <v>0</v>
      </c>
      <c r="D138" s="107">
        <f t="shared" si="0"/>
        <v>0</v>
      </c>
      <c r="E138" s="1"/>
    </row>
    <row r="139" spans="1:5" ht="9.75" customHeight="1">
      <c r="A139" s="17">
        <v>5251</v>
      </c>
      <c r="B139" s="1" t="s">
        <v>195</v>
      </c>
      <c r="C139" s="108">
        <v>0</v>
      </c>
      <c r="D139" s="109">
        <f t="shared" si="0"/>
        <v>0</v>
      </c>
      <c r="E139" s="1"/>
    </row>
    <row r="140" spans="1:5" ht="9.75" customHeight="1">
      <c r="A140" s="17">
        <v>5252</v>
      </c>
      <c r="B140" s="1" t="s">
        <v>196</v>
      </c>
      <c r="C140" s="108">
        <v>0</v>
      </c>
      <c r="D140" s="109">
        <f t="shared" si="0"/>
        <v>0</v>
      </c>
      <c r="E140" s="1"/>
    </row>
    <row r="141" spans="1:5" ht="9.75" customHeight="1">
      <c r="A141" s="17">
        <v>5259</v>
      </c>
      <c r="B141" s="1" t="s">
        <v>197</v>
      </c>
      <c r="C141" s="108">
        <v>0</v>
      </c>
      <c r="D141" s="109">
        <f t="shared" si="0"/>
        <v>0</v>
      </c>
      <c r="E141" s="1"/>
    </row>
    <row r="142" spans="1:5" ht="9.75" customHeight="1">
      <c r="A142" s="27">
        <v>5260</v>
      </c>
      <c r="B142" s="20" t="s">
        <v>198</v>
      </c>
      <c r="C142" s="106">
        <f>SUM(C143:C144)</f>
        <v>0</v>
      </c>
      <c r="D142" s="107">
        <f t="shared" si="0"/>
        <v>0</v>
      </c>
      <c r="E142" s="1"/>
    </row>
    <row r="143" spans="1:5" ht="9.75" customHeight="1">
      <c r="A143" s="17">
        <v>5261</v>
      </c>
      <c r="B143" s="1" t="s">
        <v>199</v>
      </c>
      <c r="C143" s="108">
        <v>0</v>
      </c>
      <c r="D143" s="109">
        <f t="shared" si="0"/>
        <v>0</v>
      </c>
      <c r="E143" s="1"/>
    </row>
    <row r="144" spans="1:5" ht="9.75" customHeight="1">
      <c r="A144" s="17">
        <v>5262</v>
      </c>
      <c r="B144" s="1" t="s">
        <v>200</v>
      </c>
      <c r="C144" s="108">
        <v>0</v>
      </c>
      <c r="D144" s="109">
        <f t="shared" si="0"/>
        <v>0</v>
      </c>
      <c r="E144" s="1"/>
    </row>
    <row r="145" spans="1:5" ht="9.75" customHeight="1">
      <c r="A145" s="27">
        <v>5270</v>
      </c>
      <c r="B145" s="20" t="s">
        <v>201</v>
      </c>
      <c r="C145" s="106">
        <f>SUM(C146)</f>
        <v>0</v>
      </c>
      <c r="D145" s="107">
        <f t="shared" si="0"/>
        <v>0</v>
      </c>
      <c r="E145" s="1"/>
    </row>
    <row r="146" spans="1:5" ht="9.75" customHeight="1">
      <c r="A146" s="17">
        <v>5271</v>
      </c>
      <c r="B146" s="1" t="s">
        <v>202</v>
      </c>
      <c r="C146" s="108">
        <v>0</v>
      </c>
      <c r="D146" s="109">
        <f t="shared" si="0"/>
        <v>0</v>
      </c>
      <c r="E146" s="1"/>
    </row>
    <row r="147" spans="1:5" ht="9.75" customHeight="1">
      <c r="A147" s="27">
        <v>5280</v>
      </c>
      <c r="B147" s="20" t="s">
        <v>203</v>
      </c>
      <c r="C147" s="106">
        <f>SUM(C148:C152)</f>
        <v>0</v>
      </c>
      <c r="D147" s="107">
        <f t="shared" si="0"/>
        <v>0</v>
      </c>
      <c r="E147" s="1"/>
    </row>
    <row r="148" spans="1:5" ht="9.75" customHeight="1">
      <c r="A148" s="17">
        <v>5281</v>
      </c>
      <c r="B148" s="1" t="s">
        <v>204</v>
      </c>
      <c r="C148" s="108">
        <v>0</v>
      </c>
      <c r="D148" s="109">
        <f t="shared" si="0"/>
        <v>0</v>
      </c>
      <c r="E148" s="1"/>
    </row>
    <row r="149" spans="1:5" ht="9.75" customHeight="1">
      <c r="A149" s="17">
        <v>5282</v>
      </c>
      <c r="B149" s="1" t="s">
        <v>205</v>
      </c>
      <c r="C149" s="108">
        <v>0</v>
      </c>
      <c r="D149" s="109">
        <f t="shared" si="0"/>
        <v>0</v>
      </c>
      <c r="E149" s="1"/>
    </row>
    <row r="150" spans="1:5" ht="9.75" customHeight="1">
      <c r="A150" s="17">
        <v>5283</v>
      </c>
      <c r="B150" s="1" t="s">
        <v>206</v>
      </c>
      <c r="C150" s="108">
        <v>0</v>
      </c>
      <c r="D150" s="109">
        <f t="shared" si="0"/>
        <v>0</v>
      </c>
      <c r="E150" s="1"/>
    </row>
    <row r="151" spans="1:5" ht="9.75" customHeight="1">
      <c r="A151" s="17">
        <v>5284</v>
      </c>
      <c r="B151" s="1" t="s">
        <v>207</v>
      </c>
      <c r="C151" s="108">
        <v>0</v>
      </c>
      <c r="D151" s="109">
        <f t="shared" si="0"/>
        <v>0</v>
      </c>
      <c r="E151" s="1"/>
    </row>
    <row r="152" spans="1:5" ht="9.75" customHeight="1">
      <c r="A152" s="17">
        <v>5285</v>
      </c>
      <c r="B152" s="1" t="s">
        <v>208</v>
      </c>
      <c r="C152" s="108">
        <v>0</v>
      </c>
      <c r="D152" s="109">
        <f t="shared" si="0"/>
        <v>0</v>
      </c>
      <c r="E152" s="1"/>
    </row>
    <row r="153" spans="1:5" ht="9.75" customHeight="1">
      <c r="A153" s="27">
        <v>5290</v>
      </c>
      <c r="B153" s="20" t="s">
        <v>209</v>
      </c>
      <c r="C153" s="106">
        <f>SUM(C154:C155)</f>
        <v>0</v>
      </c>
      <c r="D153" s="107">
        <f t="shared" si="0"/>
        <v>0</v>
      </c>
      <c r="E153" s="1"/>
    </row>
    <row r="154" spans="1:5" ht="9.75" customHeight="1">
      <c r="A154" s="17">
        <v>5291</v>
      </c>
      <c r="B154" s="1" t="s">
        <v>210</v>
      </c>
      <c r="C154" s="108">
        <v>0</v>
      </c>
      <c r="D154" s="109">
        <f t="shared" si="0"/>
        <v>0</v>
      </c>
      <c r="E154" s="1"/>
    </row>
    <row r="155" spans="1:5" ht="9.75" customHeight="1">
      <c r="A155" s="17">
        <v>5292</v>
      </c>
      <c r="B155" s="1" t="s">
        <v>211</v>
      </c>
      <c r="C155" s="108">
        <v>0</v>
      </c>
      <c r="D155" s="109">
        <f t="shared" si="0"/>
        <v>0</v>
      </c>
      <c r="E155" s="1"/>
    </row>
    <row r="156" spans="1:5" ht="9.75" customHeight="1">
      <c r="A156" s="27">
        <v>5300</v>
      </c>
      <c r="B156" s="20" t="s">
        <v>212</v>
      </c>
      <c r="C156" s="106">
        <f>C157+C160+C163</f>
        <v>0</v>
      </c>
      <c r="D156" s="107">
        <f t="shared" si="0"/>
        <v>0</v>
      </c>
      <c r="E156" s="1"/>
    </row>
    <row r="157" spans="1:5" ht="9.75" customHeight="1">
      <c r="A157" s="27">
        <v>5310</v>
      </c>
      <c r="B157" s="20" t="s">
        <v>123</v>
      </c>
      <c r="C157" s="106">
        <f>C158+C159</f>
        <v>0</v>
      </c>
      <c r="D157" s="107">
        <f t="shared" si="0"/>
        <v>0</v>
      </c>
      <c r="E157" s="1"/>
    </row>
    <row r="158" spans="1:5" ht="9.75" customHeight="1">
      <c r="A158" s="17">
        <v>5311</v>
      </c>
      <c r="B158" s="1" t="s">
        <v>213</v>
      </c>
      <c r="C158" s="108">
        <v>0</v>
      </c>
      <c r="D158" s="109">
        <f t="shared" si="0"/>
        <v>0</v>
      </c>
      <c r="E158" s="1"/>
    </row>
    <row r="159" spans="1:5" ht="9.75" customHeight="1">
      <c r="A159" s="17">
        <v>5312</v>
      </c>
      <c r="B159" s="1" t="s">
        <v>214</v>
      </c>
      <c r="C159" s="108">
        <v>0</v>
      </c>
      <c r="D159" s="109">
        <f t="shared" si="0"/>
        <v>0</v>
      </c>
      <c r="E159" s="1"/>
    </row>
    <row r="160" spans="1:5" ht="9.75" customHeight="1">
      <c r="A160" s="27">
        <v>5320</v>
      </c>
      <c r="B160" s="20" t="s">
        <v>124</v>
      </c>
      <c r="C160" s="106">
        <f>SUM(C161:C162)</f>
        <v>0</v>
      </c>
      <c r="D160" s="107">
        <f t="shared" ref="D160:D212" si="1">C160/$C$94</f>
        <v>0</v>
      </c>
      <c r="E160" s="1"/>
    </row>
    <row r="161" spans="1:5" ht="9.75" customHeight="1">
      <c r="A161" s="17">
        <v>5321</v>
      </c>
      <c r="B161" s="1" t="s">
        <v>215</v>
      </c>
      <c r="C161" s="108">
        <v>0</v>
      </c>
      <c r="D161" s="109">
        <f t="shared" si="1"/>
        <v>0</v>
      </c>
      <c r="E161" s="1"/>
    </row>
    <row r="162" spans="1:5" ht="9.75" customHeight="1">
      <c r="A162" s="17">
        <v>5322</v>
      </c>
      <c r="B162" s="1" t="s">
        <v>216</v>
      </c>
      <c r="C162" s="108">
        <v>0</v>
      </c>
      <c r="D162" s="109">
        <f t="shared" si="1"/>
        <v>0</v>
      </c>
      <c r="E162" s="1"/>
    </row>
    <row r="163" spans="1:5" ht="9.75" customHeight="1">
      <c r="A163" s="27">
        <v>5330</v>
      </c>
      <c r="B163" s="20" t="s">
        <v>125</v>
      </c>
      <c r="C163" s="106">
        <v>0</v>
      </c>
      <c r="D163" s="107">
        <f t="shared" si="1"/>
        <v>0</v>
      </c>
      <c r="E163" s="1"/>
    </row>
    <row r="164" spans="1:5" ht="9.75" customHeight="1">
      <c r="A164" s="17">
        <v>5331</v>
      </c>
      <c r="B164" s="1" t="s">
        <v>217</v>
      </c>
      <c r="C164" s="108">
        <v>0</v>
      </c>
      <c r="D164" s="109">
        <f t="shared" si="1"/>
        <v>0</v>
      </c>
      <c r="E164" s="1"/>
    </row>
    <row r="165" spans="1:5" ht="9.75" customHeight="1">
      <c r="A165" s="17">
        <v>5332</v>
      </c>
      <c r="B165" s="1" t="s">
        <v>218</v>
      </c>
      <c r="C165" s="108">
        <v>0</v>
      </c>
      <c r="D165" s="109">
        <f t="shared" si="1"/>
        <v>0</v>
      </c>
      <c r="E165" s="1"/>
    </row>
    <row r="166" spans="1:5" ht="9.75" customHeight="1">
      <c r="A166" s="27">
        <v>5400</v>
      </c>
      <c r="B166" s="20" t="s">
        <v>219</v>
      </c>
      <c r="C166" s="106">
        <f>C167+C170+C173+C176+C178</f>
        <v>0</v>
      </c>
      <c r="D166" s="107">
        <f t="shared" si="1"/>
        <v>0</v>
      </c>
      <c r="E166" s="1"/>
    </row>
    <row r="167" spans="1:5" ht="9.75" customHeight="1">
      <c r="A167" s="27">
        <v>5410</v>
      </c>
      <c r="B167" s="20" t="s">
        <v>220</v>
      </c>
      <c r="C167" s="106">
        <f>SUM(C168:C169)</f>
        <v>0</v>
      </c>
      <c r="D167" s="107">
        <f t="shared" si="1"/>
        <v>0</v>
      </c>
      <c r="E167" s="1"/>
    </row>
    <row r="168" spans="1:5" ht="9.75" customHeight="1">
      <c r="A168" s="17">
        <v>5411</v>
      </c>
      <c r="B168" s="1" t="s">
        <v>221</v>
      </c>
      <c r="C168" s="108">
        <v>0</v>
      </c>
      <c r="D168" s="109">
        <f t="shared" si="1"/>
        <v>0</v>
      </c>
      <c r="E168" s="1"/>
    </row>
    <row r="169" spans="1:5" ht="9.75" customHeight="1">
      <c r="A169" s="17">
        <v>5412</v>
      </c>
      <c r="B169" s="1" t="s">
        <v>222</v>
      </c>
      <c r="C169" s="108">
        <v>0</v>
      </c>
      <c r="D169" s="109">
        <f t="shared" si="1"/>
        <v>0</v>
      </c>
      <c r="E169" s="1"/>
    </row>
    <row r="170" spans="1:5" ht="9.75" customHeight="1">
      <c r="A170" s="27">
        <v>5420</v>
      </c>
      <c r="B170" s="20" t="s">
        <v>223</v>
      </c>
      <c r="C170" s="106">
        <v>0</v>
      </c>
      <c r="D170" s="107">
        <f t="shared" si="1"/>
        <v>0</v>
      </c>
      <c r="E170" s="1"/>
    </row>
    <row r="171" spans="1:5" ht="9.75" customHeight="1">
      <c r="A171" s="17">
        <v>5421</v>
      </c>
      <c r="B171" s="1" t="s">
        <v>224</v>
      </c>
      <c r="C171" s="108">
        <v>0</v>
      </c>
      <c r="D171" s="109">
        <f t="shared" si="1"/>
        <v>0</v>
      </c>
      <c r="E171" s="1"/>
    </row>
    <row r="172" spans="1:5" ht="9.75" customHeight="1">
      <c r="A172" s="17">
        <v>5422</v>
      </c>
      <c r="B172" s="1" t="s">
        <v>225</v>
      </c>
      <c r="C172" s="108">
        <v>0</v>
      </c>
      <c r="D172" s="109">
        <f t="shared" si="1"/>
        <v>0</v>
      </c>
      <c r="E172" s="1"/>
    </row>
    <row r="173" spans="1:5" ht="9.75" customHeight="1">
      <c r="A173" s="27">
        <v>5430</v>
      </c>
      <c r="B173" s="20" t="s">
        <v>226</v>
      </c>
      <c r="C173" s="106">
        <f>SUM(C174:C175)</f>
        <v>0</v>
      </c>
      <c r="D173" s="107">
        <f t="shared" si="1"/>
        <v>0</v>
      </c>
      <c r="E173" s="1"/>
    </row>
    <row r="174" spans="1:5" ht="9.75" customHeight="1">
      <c r="A174" s="17">
        <v>5431</v>
      </c>
      <c r="B174" s="1" t="s">
        <v>227</v>
      </c>
      <c r="C174" s="108">
        <v>0</v>
      </c>
      <c r="D174" s="109">
        <f t="shared" si="1"/>
        <v>0</v>
      </c>
      <c r="E174" s="1"/>
    </row>
    <row r="175" spans="1:5" ht="9.75" customHeight="1">
      <c r="A175" s="17">
        <v>5432</v>
      </c>
      <c r="B175" s="1" t="s">
        <v>228</v>
      </c>
      <c r="C175" s="108">
        <v>0</v>
      </c>
      <c r="D175" s="109">
        <f t="shared" si="1"/>
        <v>0</v>
      </c>
      <c r="E175" s="1"/>
    </row>
    <row r="176" spans="1:5" ht="9.75" customHeight="1">
      <c r="A176" s="27">
        <v>5440</v>
      </c>
      <c r="B176" s="20" t="s">
        <v>229</v>
      </c>
      <c r="C176" s="106">
        <f>SUM(C177)</f>
        <v>0</v>
      </c>
      <c r="D176" s="107">
        <f t="shared" si="1"/>
        <v>0</v>
      </c>
      <c r="E176" s="1"/>
    </row>
    <row r="177" spans="1:5" ht="9.75" customHeight="1">
      <c r="A177" s="17">
        <v>5441</v>
      </c>
      <c r="B177" s="1" t="s">
        <v>229</v>
      </c>
      <c r="C177" s="108">
        <v>0</v>
      </c>
      <c r="D177" s="109">
        <f t="shared" si="1"/>
        <v>0</v>
      </c>
      <c r="E177" s="1"/>
    </row>
    <row r="178" spans="1:5" ht="9.75" customHeight="1">
      <c r="A178" s="27">
        <v>5450</v>
      </c>
      <c r="B178" s="20" t="s">
        <v>230</v>
      </c>
      <c r="C178" s="106">
        <f>SUM(C179:C180)</f>
        <v>0</v>
      </c>
      <c r="D178" s="107">
        <f t="shared" si="1"/>
        <v>0</v>
      </c>
      <c r="E178" s="1"/>
    </row>
    <row r="179" spans="1:5" ht="9.75" customHeight="1">
      <c r="A179" s="17">
        <v>5451</v>
      </c>
      <c r="B179" s="1" t="s">
        <v>231</v>
      </c>
      <c r="C179" s="108">
        <v>0</v>
      </c>
      <c r="D179" s="109">
        <f t="shared" si="1"/>
        <v>0</v>
      </c>
      <c r="E179" s="1"/>
    </row>
    <row r="180" spans="1:5" ht="9.75" customHeight="1">
      <c r="A180" s="17">
        <v>5452</v>
      </c>
      <c r="B180" s="1" t="s">
        <v>232</v>
      </c>
      <c r="C180" s="108">
        <v>0</v>
      </c>
      <c r="D180" s="109">
        <f t="shared" si="1"/>
        <v>0</v>
      </c>
      <c r="E180" s="1"/>
    </row>
    <row r="181" spans="1:5" ht="9.75" customHeight="1">
      <c r="A181" s="27">
        <v>5500</v>
      </c>
      <c r="B181" s="20" t="s">
        <v>233</v>
      </c>
      <c r="C181" s="106">
        <f>C182+C191+C194+C200</f>
        <v>0</v>
      </c>
      <c r="D181" s="107">
        <f t="shared" si="1"/>
        <v>0</v>
      </c>
      <c r="E181" s="1"/>
    </row>
    <row r="182" spans="1:5" ht="9.75" customHeight="1">
      <c r="A182" s="27">
        <v>5510</v>
      </c>
      <c r="B182" s="20" t="s">
        <v>234</v>
      </c>
      <c r="C182" s="106">
        <f>SUM(C183:C190)</f>
        <v>0</v>
      </c>
      <c r="D182" s="107">
        <f t="shared" si="1"/>
        <v>0</v>
      </c>
      <c r="E182" s="1"/>
    </row>
    <row r="183" spans="1:5" ht="9.75" customHeight="1">
      <c r="A183" s="17">
        <v>5511</v>
      </c>
      <c r="B183" s="1" t="s">
        <v>235</v>
      </c>
      <c r="C183" s="108">
        <v>0</v>
      </c>
      <c r="D183" s="109">
        <f t="shared" si="1"/>
        <v>0</v>
      </c>
      <c r="E183" s="1"/>
    </row>
    <row r="184" spans="1:5" ht="9.75" customHeight="1">
      <c r="A184" s="17">
        <v>5512</v>
      </c>
      <c r="B184" s="1" t="s">
        <v>236</v>
      </c>
      <c r="C184" s="108">
        <v>0</v>
      </c>
      <c r="D184" s="109">
        <f t="shared" si="1"/>
        <v>0</v>
      </c>
      <c r="E184" s="1"/>
    </row>
    <row r="185" spans="1:5" ht="9.75" customHeight="1">
      <c r="A185" s="17">
        <v>5513</v>
      </c>
      <c r="B185" s="1" t="s">
        <v>237</v>
      </c>
      <c r="C185" s="108">
        <v>0</v>
      </c>
      <c r="D185" s="109">
        <f t="shared" si="1"/>
        <v>0</v>
      </c>
      <c r="E185" s="1"/>
    </row>
    <row r="186" spans="1:5" ht="9.75" customHeight="1">
      <c r="A186" s="17">
        <v>5514</v>
      </c>
      <c r="B186" s="1" t="s">
        <v>238</v>
      </c>
      <c r="C186" s="108">
        <v>0</v>
      </c>
      <c r="D186" s="109">
        <f t="shared" si="1"/>
        <v>0</v>
      </c>
      <c r="E186" s="1"/>
    </row>
    <row r="187" spans="1:5" ht="9.75" customHeight="1">
      <c r="A187" s="17">
        <v>5515</v>
      </c>
      <c r="B187" s="1" t="s">
        <v>239</v>
      </c>
      <c r="C187" s="108">
        <v>0</v>
      </c>
      <c r="D187" s="109">
        <f t="shared" si="1"/>
        <v>0</v>
      </c>
      <c r="E187" s="1"/>
    </row>
    <row r="188" spans="1:5" ht="9.75" customHeight="1">
      <c r="A188" s="17">
        <v>5516</v>
      </c>
      <c r="B188" s="1" t="s">
        <v>240</v>
      </c>
      <c r="C188" s="108">
        <v>0</v>
      </c>
      <c r="D188" s="109">
        <f t="shared" si="1"/>
        <v>0</v>
      </c>
      <c r="E188" s="1"/>
    </row>
    <row r="189" spans="1:5" ht="9.75" customHeight="1">
      <c r="A189" s="17">
        <v>5517</v>
      </c>
      <c r="B189" s="1" t="s">
        <v>241</v>
      </c>
      <c r="C189" s="108">
        <v>0</v>
      </c>
      <c r="D189" s="109">
        <f t="shared" si="1"/>
        <v>0</v>
      </c>
      <c r="E189" s="1"/>
    </row>
    <row r="190" spans="1:5" ht="9.75" customHeight="1">
      <c r="A190" s="17">
        <v>5518</v>
      </c>
      <c r="B190" s="1" t="s">
        <v>242</v>
      </c>
      <c r="C190" s="108">
        <v>0</v>
      </c>
      <c r="D190" s="109">
        <f t="shared" si="1"/>
        <v>0</v>
      </c>
      <c r="E190" s="1"/>
    </row>
    <row r="191" spans="1:5" ht="9.75" customHeight="1">
      <c r="A191" s="27">
        <v>5520</v>
      </c>
      <c r="B191" s="20" t="s">
        <v>243</v>
      </c>
      <c r="C191" s="106">
        <f>SUM(C192:C193)</f>
        <v>0</v>
      </c>
      <c r="D191" s="107">
        <f t="shared" si="1"/>
        <v>0</v>
      </c>
      <c r="E191" s="1"/>
    </row>
    <row r="192" spans="1:5" ht="9.75" customHeight="1">
      <c r="A192" s="17">
        <v>5521</v>
      </c>
      <c r="B192" s="1" t="s">
        <v>244</v>
      </c>
      <c r="C192" s="108">
        <v>0</v>
      </c>
      <c r="D192" s="109">
        <f t="shared" si="1"/>
        <v>0</v>
      </c>
      <c r="E192" s="1"/>
    </row>
    <row r="193" spans="1:5" ht="9.75" customHeight="1">
      <c r="A193" s="17">
        <v>5522</v>
      </c>
      <c r="B193" s="1" t="s">
        <v>245</v>
      </c>
      <c r="C193" s="108">
        <v>0</v>
      </c>
      <c r="D193" s="109">
        <f t="shared" si="1"/>
        <v>0</v>
      </c>
      <c r="E193" s="1"/>
    </row>
    <row r="194" spans="1:5" ht="9.75" customHeight="1">
      <c r="A194" s="27">
        <v>5530</v>
      </c>
      <c r="B194" s="20" t="s">
        <v>246</v>
      </c>
      <c r="C194" s="106">
        <f>SUM(C195:C199)</f>
        <v>0</v>
      </c>
      <c r="D194" s="107">
        <f t="shared" si="1"/>
        <v>0</v>
      </c>
      <c r="E194" s="1"/>
    </row>
    <row r="195" spans="1:5" ht="9.75" customHeight="1">
      <c r="A195" s="17">
        <v>5531</v>
      </c>
      <c r="B195" s="1" t="s">
        <v>247</v>
      </c>
      <c r="C195" s="108">
        <v>0</v>
      </c>
      <c r="D195" s="109">
        <f t="shared" si="1"/>
        <v>0</v>
      </c>
      <c r="E195" s="1"/>
    </row>
    <row r="196" spans="1:5" ht="9.75" customHeight="1">
      <c r="A196" s="17">
        <v>5532</v>
      </c>
      <c r="B196" s="1" t="s">
        <v>248</v>
      </c>
      <c r="C196" s="108">
        <v>0</v>
      </c>
      <c r="D196" s="109">
        <f t="shared" si="1"/>
        <v>0</v>
      </c>
      <c r="E196" s="1"/>
    </row>
    <row r="197" spans="1:5" ht="9.75" customHeight="1">
      <c r="A197" s="17">
        <v>5533</v>
      </c>
      <c r="B197" s="1" t="s">
        <v>249</v>
      </c>
      <c r="C197" s="108">
        <v>0</v>
      </c>
      <c r="D197" s="109">
        <f t="shared" si="1"/>
        <v>0</v>
      </c>
      <c r="E197" s="1"/>
    </row>
    <row r="198" spans="1:5" ht="9.75" customHeight="1">
      <c r="A198" s="17">
        <v>5534</v>
      </c>
      <c r="B198" s="1" t="s">
        <v>250</v>
      </c>
      <c r="C198" s="108">
        <v>0</v>
      </c>
      <c r="D198" s="109">
        <f t="shared" si="1"/>
        <v>0</v>
      </c>
      <c r="E198" s="1"/>
    </row>
    <row r="199" spans="1:5" ht="9.75" customHeight="1">
      <c r="A199" s="17">
        <v>5535</v>
      </c>
      <c r="B199" s="1" t="s">
        <v>251</v>
      </c>
      <c r="C199" s="108">
        <v>0</v>
      </c>
      <c r="D199" s="109">
        <f t="shared" si="1"/>
        <v>0</v>
      </c>
      <c r="E199" s="1"/>
    </row>
    <row r="200" spans="1:5" ht="9.75" customHeight="1">
      <c r="A200" s="27">
        <v>5590</v>
      </c>
      <c r="B200" s="20" t="s">
        <v>252</v>
      </c>
      <c r="C200" s="106">
        <f>SUM(C201:C209)</f>
        <v>0</v>
      </c>
      <c r="D200" s="107">
        <f t="shared" si="1"/>
        <v>0</v>
      </c>
      <c r="E200" s="1"/>
    </row>
    <row r="201" spans="1:5" ht="9.75" customHeight="1">
      <c r="A201" s="17">
        <v>5591</v>
      </c>
      <c r="B201" s="1" t="s">
        <v>253</v>
      </c>
      <c r="C201" s="108">
        <v>0</v>
      </c>
      <c r="D201" s="109">
        <f t="shared" si="1"/>
        <v>0</v>
      </c>
      <c r="E201" s="1"/>
    </row>
    <row r="202" spans="1:5" ht="9.75" customHeight="1">
      <c r="A202" s="17">
        <v>5592</v>
      </c>
      <c r="B202" s="1" t="s">
        <v>254</v>
      </c>
      <c r="C202" s="108">
        <v>0</v>
      </c>
      <c r="D202" s="109">
        <f t="shared" si="1"/>
        <v>0</v>
      </c>
      <c r="E202" s="1"/>
    </row>
    <row r="203" spans="1:5" ht="9.75" customHeight="1">
      <c r="A203" s="17">
        <v>5593</v>
      </c>
      <c r="B203" s="1" t="s">
        <v>255</v>
      </c>
      <c r="C203" s="108">
        <v>0</v>
      </c>
      <c r="D203" s="109">
        <f t="shared" si="1"/>
        <v>0</v>
      </c>
      <c r="E203" s="1"/>
    </row>
    <row r="204" spans="1:5" ht="9.75" customHeight="1">
      <c r="A204" s="17">
        <v>5594</v>
      </c>
      <c r="B204" s="1" t="s">
        <v>256</v>
      </c>
      <c r="C204" s="108">
        <v>0</v>
      </c>
      <c r="D204" s="109">
        <f t="shared" si="1"/>
        <v>0</v>
      </c>
      <c r="E204" s="1"/>
    </row>
    <row r="205" spans="1:5" ht="9.75" customHeight="1">
      <c r="A205" s="17">
        <v>5595</v>
      </c>
      <c r="B205" s="1" t="s">
        <v>257</v>
      </c>
      <c r="C205" s="108">
        <v>0</v>
      </c>
      <c r="D205" s="109">
        <f t="shared" si="1"/>
        <v>0</v>
      </c>
      <c r="E205" s="1"/>
    </row>
    <row r="206" spans="1:5" ht="9.75" customHeight="1">
      <c r="A206" s="17">
        <v>5596</v>
      </c>
      <c r="B206" s="1" t="s">
        <v>149</v>
      </c>
      <c r="C206" s="108">
        <v>0</v>
      </c>
      <c r="D206" s="109">
        <f t="shared" si="1"/>
        <v>0</v>
      </c>
      <c r="E206" s="1"/>
    </row>
    <row r="207" spans="1:5" ht="9.75" customHeight="1">
      <c r="A207" s="17">
        <v>5597</v>
      </c>
      <c r="B207" s="1" t="s">
        <v>258</v>
      </c>
      <c r="C207" s="108">
        <v>0</v>
      </c>
      <c r="D207" s="109">
        <f t="shared" si="1"/>
        <v>0</v>
      </c>
      <c r="E207" s="1"/>
    </row>
    <row r="208" spans="1:5" ht="9.75" customHeight="1">
      <c r="A208" s="17">
        <v>5598</v>
      </c>
      <c r="B208" s="1" t="s">
        <v>259</v>
      </c>
      <c r="C208" s="108">
        <v>0</v>
      </c>
      <c r="D208" s="109">
        <f t="shared" si="1"/>
        <v>0</v>
      </c>
      <c r="E208" s="1"/>
    </row>
    <row r="209" spans="1:5" ht="9.75" customHeight="1">
      <c r="A209" s="17">
        <v>5599</v>
      </c>
      <c r="B209" s="1" t="s">
        <v>260</v>
      </c>
      <c r="C209" s="108">
        <v>0</v>
      </c>
      <c r="D209" s="109">
        <f t="shared" si="1"/>
        <v>0</v>
      </c>
      <c r="E209" s="1"/>
    </row>
    <row r="210" spans="1:5" ht="9.75" customHeight="1">
      <c r="A210" s="27">
        <v>5600</v>
      </c>
      <c r="B210" s="20" t="s">
        <v>261</v>
      </c>
      <c r="C210" s="106">
        <f>C211</f>
        <v>0</v>
      </c>
      <c r="D210" s="107">
        <f t="shared" si="1"/>
        <v>0</v>
      </c>
      <c r="E210" s="1"/>
    </row>
    <row r="211" spans="1:5" ht="9.75" customHeight="1">
      <c r="A211" s="27">
        <v>5610</v>
      </c>
      <c r="B211" s="20" t="s">
        <v>262</v>
      </c>
      <c r="C211" s="106">
        <f>C212</f>
        <v>0</v>
      </c>
      <c r="D211" s="107">
        <f t="shared" si="1"/>
        <v>0</v>
      </c>
      <c r="E211" s="1"/>
    </row>
    <row r="212" spans="1:5" ht="9.75" customHeight="1">
      <c r="A212" s="17">
        <v>5611</v>
      </c>
      <c r="B212" s="1" t="s">
        <v>263</v>
      </c>
      <c r="C212" s="108">
        <v>0</v>
      </c>
      <c r="D212" s="109">
        <f t="shared" si="1"/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  <row r="220" spans="1:5" ht="15" customHeight="1">
      <c r="B220" s="99" t="s">
        <v>586</v>
      </c>
      <c r="D220" s="99" t="s">
        <v>587</v>
      </c>
    </row>
    <row r="221" spans="1:5" ht="15" customHeight="1">
      <c r="B221" s="99" t="s">
        <v>588</v>
      </c>
      <c r="D221" s="99" t="s">
        <v>589</v>
      </c>
    </row>
    <row r="222" spans="1:5" ht="15" customHeight="1">
      <c r="B222" s="99" t="s">
        <v>590</v>
      </c>
      <c r="D222" s="99" t="s">
        <v>591</v>
      </c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1"/>
  <sheetViews>
    <sheetView workbookViewId="0">
      <selection activeCell="D187" sqref="D187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55" t="s">
        <v>599</v>
      </c>
      <c r="B1" s="156"/>
      <c r="C1" s="156"/>
      <c r="D1" s="156"/>
      <c r="E1" s="156"/>
      <c r="F1" s="156"/>
      <c r="G1" s="74" t="s">
        <v>0</v>
      </c>
      <c r="H1" s="75">
        <f>'Notas a los Edos Financieros'!D1</f>
        <v>2024</v>
      </c>
    </row>
    <row r="2" spans="1:8" ht="11.25" customHeight="1">
      <c r="A2" s="155" t="s">
        <v>264</v>
      </c>
      <c r="B2" s="156"/>
      <c r="C2" s="156"/>
      <c r="D2" s="156"/>
      <c r="E2" s="156"/>
      <c r="F2" s="156"/>
      <c r="G2" s="74" t="s">
        <v>2</v>
      </c>
      <c r="H2" s="75" t="str">
        <f>'Notas a los Edos Financieros'!D2</f>
        <v>Trimestral</v>
      </c>
    </row>
    <row r="3" spans="1:8" ht="11.25" customHeight="1">
      <c r="A3" s="155" t="s">
        <v>592</v>
      </c>
      <c r="B3" s="156"/>
      <c r="C3" s="156"/>
      <c r="D3" s="156"/>
      <c r="E3" s="156"/>
      <c r="F3" s="156"/>
      <c r="G3" s="74" t="s">
        <v>4</v>
      </c>
      <c r="H3" s="75">
        <f>'Notas a los Edos Financieros'!D3</f>
        <v>3</v>
      </c>
    </row>
    <row r="4" spans="1:8" ht="11.25" customHeight="1">
      <c r="A4" s="155" t="s">
        <v>5</v>
      </c>
      <c r="B4" s="156"/>
      <c r="C4" s="156"/>
      <c r="D4" s="156"/>
      <c r="E4" s="156"/>
      <c r="F4" s="156"/>
      <c r="G4" s="74"/>
      <c r="H4" s="75"/>
    </row>
    <row r="5" spans="1:8" ht="9.75" customHeight="1">
      <c r="A5" s="76" t="s">
        <v>68</v>
      </c>
      <c r="B5" s="77"/>
      <c r="C5" s="77"/>
      <c r="D5" s="77"/>
      <c r="E5" s="77"/>
      <c r="F5" s="77"/>
      <c r="G5" s="77"/>
      <c r="H5" s="77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77" t="s">
        <v>265</v>
      </c>
      <c r="B7" s="77"/>
      <c r="C7" s="77"/>
      <c r="D7" s="77"/>
      <c r="E7" s="77"/>
      <c r="F7" s="77"/>
      <c r="G7" s="77"/>
      <c r="H7" s="77"/>
    </row>
    <row r="8" spans="1:8" ht="9.75" customHeight="1">
      <c r="A8" s="78" t="s">
        <v>70</v>
      </c>
      <c r="B8" s="78" t="s">
        <v>71</v>
      </c>
      <c r="C8" s="78" t="s">
        <v>72</v>
      </c>
      <c r="D8" s="78" t="s">
        <v>266</v>
      </c>
      <c r="E8" s="78"/>
      <c r="F8" s="78"/>
      <c r="G8" s="78"/>
      <c r="H8" s="78"/>
    </row>
    <row r="9" spans="1:8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77" t="s">
        <v>270</v>
      </c>
      <c r="B13" s="77"/>
      <c r="C13" s="77"/>
      <c r="D13" s="77"/>
      <c r="E13" s="77"/>
      <c r="F13" s="77"/>
      <c r="G13" s="77"/>
      <c r="H13" s="77"/>
    </row>
    <row r="14" spans="1:8" ht="9.75" customHeight="1">
      <c r="A14" s="78" t="s">
        <v>70</v>
      </c>
      <c r="B14" s="78" t="s">
        <v>71</v>
      </c>
      <c r="C14" s="78" t="s">
        <v>72</v>
      </c>
      <c r="D14" s="78">
        <v>2023</v>
      </c>
      <c r="E14" s="78">
        <f t="shared" ref="E14:G14" si="0">D14-1</f>
        <v>2022</v>
      </c>
      <c r="F14" s="78">
        <f t="shared" si="0"/>
        <v>2021</v>
      </c>
      <c r="G14" s="78">
        <f t="shared" si="0"/>
        <v>2020</v>
      </c>
      <c r="H14" s="78" t="s">
        <v>271</v>
      </c>
    </row>
    <row r="15" spans="1:8">
      <c r="A15" s="15">
        <v>1122</v>
      </c>
      <c r="B15" s="14" t="s">
        <v>272</v>
      </c>
      <c r="C15" s="116">
        <v>176.7</v>
      </c>
      <c r="D15" s="116">
        <v>393.94</v>
      </c>
      <c r="E15" s="16">
        <v>0</v>
      </c>
      <c r="F15" s="16">
        <v>0</v>
      </c>
      <c r="G15" s="16">
        <v>0</v>
      </c>
      <c r="H15" s="14"/>
    </row>
    <row r="16" spans="1:8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>
      <c r="A18" s="77" t="s">
        <v>274</v>
      </c>
      <c r="B18" s="77"/>
      <c r="C18" s="77"/>
      <c r="D18" s="77"/>
      <c r="E18" s="77"/>
      <c r="F18" s="77"/>
      <c r="G18" s="77"/>
      <c r="H18" s="77"/>
    </row>
    <row r="19" spans="1:8" ht="9.75" customHeight="1">
      <c r="A19" s="78" t="s">
        <v>70</v>
      </c>
      <c r="B19" s="78" t="s">
        <v>71</v>
      </c>
      <c r="C19" s="78" t="s">
        <v>72</v>
      </c>
      <c r="D19" s="78" t="s">
        <v>275</v>
      </c>
      <c r="E19" s="78" t="s">
        <v>276</v>
      </c>
      <c r="F19" s="78" t="s">
        <v>277</v>
      </c>
      <c r="G19" s="78" t="s">
        <v>278</v>
      </c>
      <c r="H19" s="78" t="s">
        <v>279</v>
      </c>
    </row>
    <row r="20" spans="1:8">
      <c r="A20" s="15">
        <v>1123</v>
      </c>
      <c r="B20" s="14" t="s">
        <v>280</v>
      </c>
      <c r="C20" s="116">
        <v>2524.19</v>
      </c>
      <c r="D20" s="116">
        <v>2524.19</v>
      </c>
      <c r="E20" s="16">
        <v>0</v>
      </c>
      <c r="F20" s="16">
        <v>0</v>
      </c>
      <c r="G20" s="16">
        <v>0</v>
      </c>
      <c r="H20" s="14"/>
    </row>
    <row r="21" spans="1:8">
      <c r="A21" s="15">
        <v>1125</v>
      </c>
      <c r="B21" s="14" t="s">
        <v>281</v>
      </c>
      <c r="C21" s="116">
        <v>0</v>
      </c>
      <c r="D21" s="116">
        <v>0</v>
      </c>
      <c r="E21" s="16">
        <v>0</v>
      </c>
      <c r="F21" s="16">
        <v>0</v>
      </c>
      <c r="G21" s="16">
        <v>0</v>
      </c>
      <c r="H21" s="14"/>
    </row>
    <row r="22" spans="1:8">
      <c r="A22" s="17">
        <v>1126</v>
      </c>
      <c r="B22" s="1" t="s">
        <v>282</v>
      </c>
      <c r="C22" s="116">
        <v>0</v>
      </c>
      <c r="D22" s="116">
        <v>0</v>
      </c>
      <c r="E22" s="16">
        <v>0</v>
      </c>
      <c r="F22" s="16">
        <v>0</v>
      </c>
      <c r="G22" s="16">
        <v>0</v>
      </c>
      <c r="H22" s="14"/>
    </row>
    <row r="23" spans="1:8">
      <c r="A23" s="17">
        <v>1129</v>
      </c>
      <c r="B23" s="1" t="s">
        <v>283</v>
      </c>
      <c r="C23" s="116">
        <v>360</v>
      </c>
      <c r="D23" s="116">
        <v>360</v>
      </c>
      <c r="E23" s="16">
        <v>0</v>
      </c>
      <c r="F23" s="16">
        <v>0</v>
      </c>
      <c r="G23" s="16">
        <v>0</v>
      </c>
      <c r="H23" s="14"/>
    </row>
    <row r="24" spans="1:8">
      <c r="A24" s="15">
        <v>1131</v>
      </c>
      <c r="B24" s="14" t="s">
        <v>284</v>
      </c>
      <c r="C24" s="116">
        <v>0</v>
      </c>
      <c r="D24" s="116">
        <v>0</v>
      </c>
      <c r="E24" s="16">
        <v>0</v>
      </c>
      <c r="F24" s="16">
        <v>0</v>
      </c>
      <c r="G24" s="16">
        <v>0</v>
      </c>
      <c r="H24" s="14"/>
    </row>
    <row r="25" spans="1:8">
      <c r="A25" s="15">
        <v>1132</v>
      </c>
      <c r="B25" s="14" t="s">
        <v>285</v>
      </c>
      <c r="C25" s="116">
        <v>0</v>
      </c>
      <c r="D25" s="116">
        <v>0</v>
      </c>
      <c r="E25" s="16">
        <v>0</v>
      </c>
      <c r="F25" s="16">
        <v>0</v>
      </c>
      <c r="G25" s="16">
        <v>0</v>
      </c>
      <c r="H25" s="14"/>
    </row>
    <row r="26" spans="1:8">
      <c r="A26" s="15">
        <v>1133</v>
      </c>
      <c r="B26" s="14" t="s">
        <v>286</v>
      </c>
      <c r="C26" s="116">
        <v>0</v>
      </c>
      <c r="D26" s="116">
        <v>0</v>
      </c>
      <c r="E26" s="16">
        <v>0</v>
      </c>
      <c r="F26" s="16">
        <v>0</v>
      </c>
      <c r="G26" s="16">
        <v>0</v>
      </c>
      <c r="H26" s="14"/>
    </row>
    <row r="27" spans="1:8">
      <c r="A27" s="15">
        <v>1134</v>
      </c>
      <c r="B27" s="14" t="s">
        <v>287</v>
      </c>
      <c r="C27" s="116">
        <v>0</v>
      </c>
      <c r="D27" s="116">
        <v>0</v>
      </c>
      <c r="E27" s="16">
        <v>0</v>
      </c>
      <c r="F27" s="16">
        <v>0</v>
      </c>
      <c r="G27" s="16">
        <v>0</v>
      </c>
      <c r="H27" s="14"/>
    </row>
    <row r="28" spans="1:8">
      <c r="A28" s="15">
        <v>1139</v>
      </c>
      <c r="B28" s="14" t="s">
        <v>288</v>
      </c>
      <c r="C28" s="116">
        <v>0</v>
      </c>
      <c r="D28" s="1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77" t="s">
        <v>289</v>
      </c>
      <c r="B30" s="77"/>
      <c r="C30" s="77"/>
      <c r="D30" s="77"/>
      <c r="E30" s="77"/>
      <c r="F30" s="77"/>
      <c r="G30" s="77"/>
      <c r="H30" s="77"/>
    </row>
    <row r="31" spans="1:8" ht="9.75" customHeight="1">
      <c r="A31" s="78" t="s">
        <v>70</v>
      </c>
      <c r="B31" s="78" t="s">
        <v>71</v>
      </c>
      <c r="C31" s="78" t="s">
        <v>72</v>
      </c>
      <c r="D31" s="78" t="s">
        <v>290</v>
      </c>
      <c r="E31" s="78" t="s">
        <v>291</v>
      </c>
      <c r="F31" s="78" t="s">
        <v>292</v>
      </c>
      <c r="G31" s="78"/>
      <c r="H31" s="78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77" t="s">
        <v>299</v>
      </c>
      <c r="B39" s="77"/>
      <c r="C39" s="77"/>
      <c r="D39" s="77"/>
      <c r="E39" s="77"/>
      <c r="F39" s="77"/>
    </row>
    <row r="40" spans="1:6" ht="9.75" customHeight="1">
      <c r="A40" s="78" t="s">
        <v>70</v>
      </c>
      <c r="B40" s="78" t="s">
        <v>71</v>
      </c>
      <c r="C40" s="78" t="s">
        <v>72</v>
      </c>
      <c r="D40" s="78" t="s">
        <v>291</v>
      </c>
      <c r="E40" s="78" t="s">
        <v>300</v>
      </c>
      <c r="F40" s="78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77" t="s">
        <v>303</v>
      </c>
      <c r="B44" s="77"/>
      <c r="C44" s="77"/>
      <c r="D44" s="77"/>
      <c r="E44" s="77"/>
      <c r="F44" s="77"/>
    </row>
    <row r="45" spans="1:6" ht="9.75" customHeight="1">
      <c r="A45" s="78" t="s">
        <v>70</v>
      </c>
      <c r="B45" s="78" t="s">
        <v>71</v>
      </c>
      <c r="C45" s="78" t="s">
        <v>72</v>
      </c>
      <c r="D45" s="78" t="s">
        <v>266</v>
      </c>
      <c r="E45" s="78" t="s">
        <v>279</v>
      </c>
      <c r="F45" s="78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77" t="s">
        <v>305</v>
      </c>
      <c r="B48" s="77"/>
      <c r="C48" s="77"/>
      <c r="D48" s="77"/>
      <c r="E48" s="77"/>
      <c r="F48" s="77"/>
    </row>
    <row r="49" spans="1:10" ht="9.75" customHeight="1">
      <c r="A49" s="78" t="s">
        <v>70</v>
      </c>
      <c r="B49" s="78" t="s">
        <v>71</v>
      </c>
      <c r="C49" s="78" t="s">
        <v>72</v>
      </c>
      <c r="D49" s="78"/>
      <c r="E49" s="78"/>
      <c r="F49" s="78"/>
      <c r="G49" s="78"/>
      <c r="H49" s="78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77" t="s">
        <v>309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>
      <c r="A55" s="78" t="s">
        <v>70</v>
      </c>
      <c r="B55" s="78" t="s">
        <v>71</v>
      </c>
      <c r="C55" s="78" t="s">
        <v>72</v>
      </c>
      <c r="D55" s="78" t="s">
        <v>310</v>
      </c>
      <c r="E55" s="78" t="s">
        <v>311</v>
      </c>
      <c r="F55" s="78" t="s">
        <v>312</v>
      </c>
      <c r="G55" s="78" t="s">
        <v>313</v>
      </c>
      <c r="H55" s="78" t="s">
        <v>314</v>
      </c>
      <c r="I55" s="78" t="s">
        <v>315</v>
      </c>
      <c r="J55" s="78" t="s">
        <v>316</v>
      </c>
    </row>
    <row r="56" spans="1:10">
      <c r="A56" s="15">
        <v>1230</v>
      </c>
      <c r="B56" s="14" t="s">
        <v>317</v>
      </c>
      <c r="C56" s="116">
        <v>0</v>
      </c>
      <c r="D56" s="116">
        <v>0</v>
      </c>
      <c r="E56" s="116">
        <v>0</v>
      </c>
      <c r="F56" s="14"/>
      <c r="G56" s="14"/>
      <c r="H56" s="14"/>
      <c r="I56" s="14"/>
      <c r="J56" s="14"/>
    </row>
    <row r="57" spans="1:10">
      <c r="A57" s="15">
        <v>1231</v>
      </c>
      <c r="B57" s="14" t="s">
        <v>318</v>
      </c>
      <c r="C57" s="116">
        <v>0</v>
      </c>
      <c r="D57" s="125"/>
      <c r="E57" s="125"/>
      <c r="F57" s="14"/>
      <c r="G57" s="14"/>
      <c r="H57" s="14"/>
      <c r="I57" s="14"/>
      <c r="J57" s="14"/>
    </row>
    <row r="58" spans="1:10">
      <c r="A58" s="15">
        <v>1232</v>
      </c>
      <c r="B58" s="14" t="s">
        <v>319</v>
      </c>
      <c r="C58" s="116">
        <v>0</v>
      </c>
      <c r="D58" s="116">
        <v>0</v>
      </c>
      <c r="E58" s="116">
        <v>0</v>
      </c>
      <c r="F58" s="14"/>
      <c r="G58" s="14"/>
      <c r="H58" s="14"/>
      <c r="I58" s="14"/>
      <c r="J58" s="14"/>
    </row>
    <row r="59" spans="1:10">
      <c r="A59" s="15">
        <v>1233</v>
      </c>
      <c r="B59" s="14" t="s">
        <v>320</v>
      </c>
      <c r="C59" s="116">
        <v>0</v>
      </c>
      <c r="D59" s="116">
        <v>0</v>
      </c>
      <c r="E59" s="116">
        <v>0</v>
      </c>
      <c r="F59" s="14"/>
      <c r="G59" s="14"/>
      <c r="H59" s="14"/>
      <c r="I59" s="14"/>
      <c r="J59" s="14"/>
    </row>
    <row r="60" spans="1:10">
      <c r="A60" s="15">
        <v>1234</v>
      </c>
      <c r="B60" s="14" t="s">
        <v>321</v>
      </c>
      <c r="C60" s="116">
        <v>0</v>
      </c>
      <c r="D60" s="116">
        <v>0</v>
      </c>
      <c r="E60" s="116">
        <v>0</v>
      </c>
      <c r="F60" s="14"/>
      <c r="G60" s="14"/>
      <c r="H60" s="14"/>
      <c r="I60" s="14"/>
      <c r="J60" s="14"/>
    </row>
    <row r="61" spans="1:10">
      <c r="A61" s="15">
        <v>1235</v>
      </c>
      <c r="B61" s="14" t="s">
        <v>322</v>
      </c>
      <c r="C61" s="116">
        <v>0</v>
      </c>
      <c r="D61" s="116">
        <v>0</v>
      </c>
      <c r="E61" s="116">
        <v>0</v>
      </c>
      <c r="F61" s="14"/>
      <c r="G61" s="14"/>
      <c r="H61" s="14"/>
      <c r="I61" s="14"/>
      <c r="J61" s="14"/>
    </row>
    <row r="62" spans="1:10">
      <c r="A62" s="15">
        <v>1236</v>
      </c>
      <c r="B62" s="14" t="s">
        <v>323</v>
      </c>
      <c r="C62" s="116">
        <v>0</v>
      </c>
      <c r="D62" s="116">
        <v>0</v>
      </c>
      <c r="E62" s="116">
        <v>0</v>
      </c>
      <c r="F62" s="14"/>
      <c r="G62" s="14"/>
      <c r="H62" s="14"/>
      <c r="I62" s="14"/>
      <c r="J62" s="14"/>
    </row>
    <row r="63" spans="1:10">
      <c r="A63" s="15">
        <v>1239</v>
      </c>
      <c r="B63" s="14" t="s">
        <v>324</v>
      </c>
      <c r="C63" s="116">
        <v>0</v>
      </c>
      <c r="D63" s="116">
        <v>0</v>
      </c>
      <c r="E63" s="116">
        <v>0</v>
      </c>
      <c r="F63" s="14"/>
      <c r="G63" s="14"/>
      <c r="H63" s="14"/>
      <c r="I63" s="14"/>
      <c r="J63" s="14"/>
    </row>
    <row r="64" spans="1:10">
      <c r="A64" s="15">
        <v>1240</v>
      </c>
      <c r="B64" s="14" t="s">
        <v>325</v>
      </c>
      <c r="C64" s="116">
        <v>936232.91999999993</v>
      </c>
      <c r="D64" s="116">
        <v>0</v>
      </c>
      <c r="E64" s="116">
        <v>309706.46000000002</v>
      </c>
      <c r="F64" s="14"/>
      <c r="G64" s="14"/>
      <c r="H64" s="14"/>
      <c r="I64" s="14"/>
      <c r="J64" s="14"/>
    </row>
    <row r="65" spans="1:10">
      <c r="A65" s="15">
        <v>1241</v>
      </c>
      <c r="B65" s="14" t="s">
        <v>326</v>
      </c>
      <c r="C65" s="116">
        <v>447221.99</v>
      </c>
      <c r="D65" s="116">
        <v>0</v>
      </c>
      <c r="E65" s="116">
        <v>0</v>
      </c>
      <c r="F65" s="14"/>
      <c r="G65" s="14"/>
      <c r="H65" s="14"/>
      <c r="I65" s="14"/>
      <c r="J65" s="14"/>
    </row>
    <row r="66" spans="1:10">
      <c r="A66" s="15">
        <v>1242</v>
      </c>
      <c r="B66" s="14" t="s">
        <v>327</v>
      </c>
      <c r="C66" s="116">
        <v>34784.199999999997</v>
      </c>
      <c r="D66" s="116">
        <v>0</v>
      </c>
      <c r="E66" s="116">
        <v>0</v>
      </c>
      <c r="F66" s="14"/>
      <c r="G66" s="14"/>
      <c r="H66" s="14"/>
      <c r="I66" s="14"/>
      <c r="J66" s="14"/>
    </row>
    <row r="67" spans="1:10">
      <c r="A67" s="15">
        <v>1243</v>
      </c>
      <c r="B67" s="14" t="s">
        <v>328</v>
      </c>
      <c r="C67" s="116">
        <v>448197.73</v>
      </c>
      <c r="D67" s="116">
        <v>0</v>
      </c>
      <c r="E67" s="116">
        <v>0</v>
      </c>
      <c r="F67" s="14"/>
      <c r="G67" s="14"/>
      <c r="H67" s="14"/>
      <c r="I67" s="14"/>
      <c r="J67" s="14"/>
    </row>
    <row r="68" spans="1:10">
      <c r="A68" s="15">
        <v>1244</v>
      </c>
      <c r="B68" s="14" t="s">
        <v>329</v>
      </c>
      <c r="C68" s="116">
        <v>0</v>
      </c>
      <c r="D68" s="116">
        <v>0</v>
      </c>
      <c r="E68" s="116">
        <v>0</v>
      </c>
      <c r="F68" s="14"/>
      <c r="G68" s="14"/>
      <c r="H68" s="14"/>
      <c r="I68" s="14"/>
      <c r="J68" s="14"/>
    </row>
    <row r="69" spans="1:10">
      <c r="A69" s="15">
        <v>1245</v>
      </c>
      <c r="B69" s="14" t="s">
        <v>330</v>
      </c>
      <c r="C69" s="116">
        <v>0</v>
      </c>
      <c r="D69" s="116">
        <v>0</v>
      </c>
      <c r="E69" s="116">
        <v>309706.46000000002</v>
      </c>
      <c r="F69" s="14"/>
      <c r="G69" s="14"/>
      <c r="H69" s="14"/>
      <c r="I69" s="14"/>
      <c r="J69" s="14"/>
    </row>
    <row r="70" spans="1:10">
      <c r="A70" s="15">
        <v>1246</v>
      </c>
      <c r="B70" s="14" t="s">
        <v>331</v>
      </c>
      <c r="C70" s="116">
        <v>6029</v>
      </c>
      <c r="D70" s="116">
        <v>0</v>
      </c>
      <c r="E70" s="116">
        <v>0</v>
      </c>
      <c r="F70" s="14"/>
      <c r="G70" s="14"/>
      <c r="H70" s="14"/>
      <c r="I70" s="14"/>
      <c r="J70" s="14"/>
    </row>
    <row r="71" spans="1:10">
      <c r="A71" s="15">
        <v>1247</v>
      </c>
      <c r="B71" s="14" t="s">
        <v>332</v>
      </c>
      <c r="C71" s="116">
        <v>0</v>
      </c>
      <c r="D71" s="116">
        <v>0</v>
      </c>
      <c r="E71" s="116">
        <v>0</v>
      </c>
      <c r="F71" s="14"/>
      <c r="G71" s="14"/>
      <c r="H71" s="14"/>
      <c r="I71" s="14"/>
      <c r="J71" s="14"/>
    </row>
    <row r="72" spans="1:10">
      <c r="A72" s="15">
        <v>1248</v>
      </c>
      <c r="B72" s="14" t="s">
        <v>333</v>
      </c>
      <c r="C72" s="116">
        <v>0</v>
      </c>
      <c r="D72" s="116">
        <v>0</v>
      </c>
      <c r="E72" s="116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77" t="s">
        <v>334</v>
      </c>
      <c r="B74" s="77"/>
      <c r="C74" s="77"/>
      <c r="D74" s="77"/>
      <c r="E74" s="77"/>
      <c r="F74" s="77"/>
      <c r="G74" s="77"/>
      <c r="H74" s="14"/>
      <c r="I74" s="14"/>
      <c r="J74" s="14"/>
    </row>
    <row r="75" spans="1:10" ht="9.75" customHeight="1">
      <c r="A75" s="78" t="s">
        <v>70</v>
      </c>
      <c r="B75" s="78" t="s">
        <v>71</v>
      </c>
      <c r="C75" s="78" t="s">
        <v>72</v>
      </c>
      <c r="D75" s="78" t="s">
        <v>335</v>
      </c>
      <c r="E75" s="78" t="s">
        <v>336</v>
      </c>
      <c r="F75" s="78" t="s">
        <v>337</v>
      </c>
      <c r="G75" s="78" t="s">
        <v>338</v>
      </c>
      <c r="H75" s="14"/>
      <c r="I75" s="14"/>
      <c r="J75" s="14"/>
    </row>
    <row r="76" spans="1:10">
      <c r="A76" s="15">
        <v>1250</v>
      </c>
      <c r="B76" s="14" t="s">
        <v>339</v>
      </c>
      <c r="C76" s="116">
        <v>43000</v>
      </c>
      <c r="D76" s="116">
        <v>0</v>
      </c>
      <c r="E76" s="116">
        <v>0</v>
      </c>
      <c r="F76" s="14"/>
      <c r="G76" s="14"/>
      <c r="H76" s="14"/>
      <c r="I76" s="14"/>
      <c r="J76" s="14"/>
    </row>
    <row r="77" spans="1:10">
      <c r="A77" s="15">
        <v>1251</v>
      </c>
      <c r="B77" s="14" t="s">
        <v>340</v>
      </c>
      <c r="C77" s="116">
        <v>0</v>
      </c>
      <c r="D77" s="116">
        <v>0</v>
      </c>
      <c r="E77" s="116">
        <v>0</v>
      </c>
      <c r="F77" s="14"/>
      <c r="G77" s="14"/>
      <c r="H77" s="14"/>
      <c r="I77" s="14"/>
      <c r="J77" s="14"/>
    </row>
    <row r="78" spans="1:10">
      <c r="A78" s="15">
        <v>1252</v>
      </c>
      <c r="B78" s="14" t="s">
        <v>341</v>
      </c>
      <c r="C78" s="116">
        <v>0</v>
      </c>
      <c r="D78" s="116">
        <v>0</v>
      </c>
      <c r="E78" s="116">
        <v>0</v>
      </c>
      <c r="F78" s="14"/>
      <c r="G78" s="14"/>
      <c r="H78" s="14"/>
      <c r="I78" s="14"/>
      <c r="J78" s="14"/>
    </row>
    <row r="79" spans="1:10">
      <c r="A79" s="15">
        <v>1253</v>
      </c>
      <c r="B79" s="14" t="s">
        <v>342</v>
      </c>
      <c r="C79" s="116">
        <v>0</v>
      </c>
      <c r="D79" s="116">
        <v>0</v>
      </c>
      <c r="E79" s="116">
        <v>0</v>
      </c>
      <c r="F79" s="14"/>
      <c r="G79" s="14"/>
      <c r="H79" s="14"/>
      <c r="I79" s="14"/>
      <c r="J79" s="14"/>
    </row>
    <row r="80" spans="1:10">
      <c r="A80" s="15">
        <v>1254</v>
      </c>
      <c r="B80" s="14" t="s">
        <v>343</v>
      </c>
      <c r="C80" s="116">
        <v>43000</v>
      </c>
      <c r="D80" s="116">
        <v>0</v>
      </c>
      <c r="E80" s="116">
        <v>0</v>
      </c>
      <c r="F80" s="14"/>
      <c r="G80" s="14"/>
      <c r="H80" s="14"/>
      <c r="I80" s="14"/>
      <c r="J80" s="14"/>
    </row>
    <row r="81" spans="1:7">
      <c r="A81" s="15">
        <v>1259</v>
      </c>
      <c r="B81" s="14" t="s">
        <v>344</v>
      </c>
      <c r="C81" s="116">
        <v>0</v>
      </c>
      <c r="D81" s="116">
        <v>0</v>
      </c>
      <c r="E81" s="116">
        <v>0</v>
      </c>
      <c r="F81" s="14"/>
      <c r="G81" s="14"/>
    </row>
    <row r="82" spans="1:7">
      <c r="A82" s="15">
        <v>1270</v>
      </c>
      <c r="B82" s="14" t="s">
        <v>345</v>
      </c>
      <c r="C82" s="116">
        <v>0</v>
      </c>
      <c r="D82" s="125"/>
      <c r="E82" s="125"/>
      <c r="F82" s="14"/>
      <c r="G82" s="14"/>
    </row>
    <row r="83" spans="1:7">
      <c r="A83" s="15">
        <v>1271</v>
      </c>
      <c r="B83" s="14" t="s">
        <v>346</v>
      </c>
      <c r="C83" s="116">
        <v>0</v>
      </c>
      <c r="D83" s="125"/>
      <c r="E83" s="125"/>
      <c r="F83" s="14"/>
      <c r="G83" s="14"/>
    </row>
    <row r="84" spans="1:7">
      <c r="A84" s="15">
        <v>1272</v>
      </c>
      <c r="B84" s="14" t="s">
        <v>347</v>
      </c>
      <c r="C84" s="116">
        <v>0</v>
      </c>
      <c r="D84" s="125"/>
      <c r="E84" s="125"/>
      <c r="F84" s="14"/>
      <c r="G84" s="14"/>
    </row>
    <row r="85" spans="1:7">
      <c r="A85" s="15">
        <v>1273</v>
      </c>
      <c r="B85" s="14" t="s">
        <v>348</v>
      </c>
      <c r="C85" s="116">
        <v>0</v>
      </c>
      <c r="D85" s="125"/>
      <c r="E85" s="125"/>
      <c r="F85" s="14"/>
      <c r="G85" s="14"/>
    </row>
    <row r="86" spans="1:7">
      <c r="A86" s="15">
        <v>1274</v>
      </c>
      <c r="B86" s="14" t="s">
        <v>349</v>
      </c>
      <c r="C86" s="116">
        <v>0</v>
      </c>
      <c r="D86" s="125"/>
      <c r="E86" s="125"/>
      <c r="F86" s="14"/>
      <c r="G86" s="14"/>
    </row>
    <row r="87" spans="1:7">
      <c r="A87" s="15">
        <v>1275</v>
      </c>
      <c r="B87" s="14" t="s">
        <v>350</v>
      </c>
      <c r="C87" s="116">
        <v>0</v>
      </c>
      <c r="D87" s="125"/>
      <c r="E87" s="125"/>
      <c r="F87" s="14"/>
      <c r="G87" s="14"/>
    </row>
    <row r="88" spans="1:7">
      <c r="A88" s="15">
        <v>1279</v>
      </c>
      <c r="B88" s="14" t="s">
        <v>351</v>
      </c>
      <c r="C88" s="116">
        <v>0</v>
      </c>
      <c r="D88" s="125"/>
      <c r="E88" s="125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77" t="s">
        <v>352</v>
      </c>
      <c r="B90" s="77"/>
      <c r="C90" s="77"/>
      <c r="D90" s="77"/>
      <c r="E90" s="77"/>
      <c r="F90" s="77"/>
      <c r="G90" s="77"/>
    </row>
    <row r="91" spans="1:7" ht="9.75" customHeight="1">
      <c r="A91" s="78" t="s">
        <v>70</v>
      </c>
      <c r="B91" s="78" t="s">
        <v>71</v>
      </c>
      <c r="C91" s="78" t="s">
        <v>72</v>
      </c>
      <c r="D91" s="78" t="s">
        <v>314</v>
      </c>
      <c r="E91" s="78"/>
      <c r="F91" s="78"/>
      <c r="G91" s="78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77" t="s">
        <v>356</v>
      </c>
      <c r="B96" s="77"/>
      <c r="C96" s="77"/>
      <c r="D96" s="77"/>
      <c r="E96" s="77"/>
      <c r="F96" s="77"/>
      <c r="G96" s="77"/>
    </row>
    <row r="97" spans="1:8" ht="9.75" customHeight="1">
      <c r="A97" s="78" t="s">
        <v>70</v>
      </c>
      <c r="B97" s="78" t="s">
        <v>71</v>
      </c>
      <c r="C97" s="78" t="s">
        <v>72</v>
      </c>
      <c r="D97" s="78" t="s">
        <v>279</v>
      </c>
      <c r="E97" s="78"/>
      <c r="F97" s="78"/>
      <c r="G97" s="78"/>
      <c r="H97" s="78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77" t="s">
        <v>366</v>
      </c>
      <c r="B108" s="77"/>
      <c r="C108" s="77"/>
      <c r="D108" s="77"/>
      <c r="E108" s="77"/>
      <c r="F108" s="77"/>
      <c r="G108" s="77"/>
      <c r="H108" s="77"/>
    </row>
    <row r="109" spans="1:8" ht="9.75" customHeight="1">
      <c r="A109" s="78" t="s">
        <v>70</v>
      </c>
      <c r="B109" s="78" t="s">
        <v>71</v>
      </c>
      <c r="C109" s="78" t="s">
        <v>72</v>
      </c>
      <c r="D109" s="78" t="s">
        <v>275</v>
      </c>
      <c r="E109" s="78" t="s">
        <v>276</v>
      </c>
      <c r="F109" s="78" t="s">
        <v>277</v>
      </c>
      <c r="G109" s="78" t="s">
        <v>367</v>
      </c>
      <c r="H109" s="78" t="s">
        <v>368</v>
      </c>
    </row>
    <row r="110" spans="1:8">
      <c r="A110" s="15">
        <v>2110</v>
      </c>
      <c r="B110" s="14" t="s">
        <v>369</v>
      </c>
      <c r="C110" s="116">
        <v>77003.81</v>
      </c>
      <c r="D110" s="116">
        <v>77003.81</v>
      </c>
      <c r="E110" s="116">
        <v>0</v>
      </c>
      <c r="F110" s="116">
        <v>0</v>
      </c>
      <c r="G110" s="116">
        <v>0</v>
      </c>
      <c r="H110" s="14"/>
    </row>
    <row r="111" spans="1:8">
      <c r="A111" s="15">
        <v>2111</v>
      </c>
      <c r="B111" s="14" t="s">
        <v>370</v>
      </c>
      <c r="C111" s="116">
        <v>0</v>
      </c>
      <c r="D111" s="116">
        <v>0</v>
      </c>
      <c r="E111" s="116">
        <v>0</v>
      </c>
      <c r="F111" s="116">
        <v>0</v>
      </c>
      <c r="G111" s="116">
        <v>0</v>
      </c>
      <c r="H111" s="14"/>
    </row>
    <row r="112" spans="1:8">
      <c r="A112" s="15">
        <v>2112</v>
      </c>
      <c r="B112" s="14" t="s">
        <v>371</v>
      </c>
      <c r="C112" s="116">
        <v>41459</v>
      </c>
      <c r="D112" s="116">
        <v>41459</v>
      </c>
      <c r="E112" s="116">
        <v>0</v>
      </c>
      <c r="F112" s="116">
        <v>0</v>
      </c>
      <c r="G112" s="116">
        <v>0</v>
      </c>
      <c r="H112" s="14"/>
    </row>
    <row r="113" spans="1:8">
      <c r="A113" s="15">
        <v>2113</v>
      </c>
      <c r="B113" s="14" t="s">
        <v>372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4"/>
    </row>
    <row r="114" spans="1:8">
      <c r="A114" s="15">
        <v>2114</v>
      </c>
      <c r="B114" s="14" t="s">
        <v>373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4"/>
    </row>
    <row r="115" spans="1:8">
      <c r="A115" s="15">
        <v>2115</v>
      </c>
      <c r="B115" s="14" t="s">
        <v>374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4"/>
    </row>
    <row r="116" spans="1:8">
      <c r="A116" s="15">
        <v>2116</v>
      </c>
      <c r="B116" s="14" t="s">
        <v>375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4"/>
    </row>
    <row r="117" spans="1:8">
      <c r="A117" s="15">
        <v>2117</v>
      </c>
      <c r="B117" s="14" t="s">
        <v>376</v>
      </c>
      <c r="C117" s="116">
        <v>35544.81</v>
      </c>
      <c r="D117" s="116">
        <v>35544.81</v>
      </c>
      <c r="E117" s="116">
        <v>0</v>
      </c>
      <c r="F117" s="116">
        <v>0</v>
      </c>
      <c r="G117" s="116">
        <v>0</v>
      </c>
      <c r="H117" s="14"/>
    </row>
    <row r="118" spans="1:8">
      <c r="A118" s="15">
        <v>2118</v>
      </c>
      <c r="B118" s="14" t="s">
        <v>377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4"/>
    </row>
    <row r="119" spans="1:8">
      <c r="A119" s="15">
        <v>2119</v>
      </c>
      <c r="B119" s="14" t="s">
        <v>378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4"/>
    </row>
    <row r="120" spans="1:8">
      <c r="A120" s="15">
        <v>2120</v>
      </c>
      <c r="B120" s="14" t="s">
        <v>379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4"/>
    </row>
    <row r="121" spans="1:8">
      <c r="A121" s="15">
        <v>2121</v>
      </c>
      <c r="B121" s="14" t="s">
        <v>380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4"/>
    </row>
    <row r="122" spans="1:8">
      <c r="A122" s="15">
        <v>2122</v>
      </c>
      <c r="B122" s="14" t="s">
        <v>381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4"/>
    </row>
    <row r="123" spans="1:8">
      <c r="A123" s="15">
        <v>2129</v>
      </c>
      <c r="B123" s="14" t="s">
        <v>382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77" t="s">
        <v>383</v>
      </c>
      <c r="B125" s="77"/>
      <c r="C125" s="77"/>
      <c r="D125" s="77"/>
      <c r="E125" s="77"/>
      <c r="F125" s="77"/>
      <c r="G125" s="77"/>
      <c r="H125" s="77"/>
    </row>
    <row r="126" spans="1:8" ht="9.75" customHeight="1">
      <c r="A126" s="78" t="s">
        <v>70</v>
      </c>
      <c r="B126" s="78" t="s">
        <v>71</v>
      </c>
      <c r="C126" s="78" t="s">
        <v>72</v>
      </c>
      <c r="D126" s="78" t="s">
        <v>384</v>
      </c>
      <c r="E126" s="78" t="s">
        <v>279</v>
      </c>
      <c r="F126" s="78"/>
      <c r="G126" s="78"/>
      <c r="H126" s="78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77" t="s">
        <v>399</v>
      </c>
      <c r="B142" s="77"/>
      <c r="C142" s="77"/>
      <c r="D142" s="77"/>
      <c r="E142" s="77"/>
    </row>
    <row r="143" spans="1:5" ht="9.75" customHeight="1">
      <c r="A143" s="79" t="s">
        <v>70</v>
      </c>
      <c r="B143" s="79" t="s">
        <v>71</v>
      </c>
      <c r="C143" s="79" t="s">
        <v>72</v>
      </c>
      <c r="D143" s="78" t="s">
        <v>384</v>
      </c>
      <c r="E143" s="78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77" t="s">
        <v>408</v>
      </c>
      <c r="B153" s="77"/>
      <c r="C153" s="77"/>
      <c r="D153" s="77"/>
      <c r="E153" s="77"/>
    </row>
    <row r="154" spans="1:5" ht="9.75" customHeight="1">
      <c r="A154" s="79" t="s">
        <v>70</v>
      </c>
      <c r="B154" s="79" t="s">
        <v>71</v>
      </c>
      <c r="C154" s="79" t="s">
        <v>72</v>
      </c>
      <c r="D154" s="78" t="s">
        <v>384</v>
      </c>
      <c r="E154" s="78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77" t="s">
        <v>418</v>
      </c>
      <c r="B165" s="77"/>
      <c r="C165" s="77"/>
      <c r="D165" s="77"/>
      <c r="E165" s="77"/>
    </row>
    <row r="166" spans="1:5" ht="9.75" customHeight="1">
      <c r="A166" s="79" t="s">
        <v>70</v>
      </c>
      <c r="B166" s="79" t="s">
        <v>71</v>
      </c>
      <c r="C166" s="79" t="s">
        <v>72</v>
      </c>
      <c r="D166" s="78" t="s">
        <v>384</v>
      </c>
      <c r="E166" s="78" t="s">
        <v>279</v>
      </c>
    </row>
    <row r="167" spans="1:5">
      <c r="A167" s="15">
        <v>2190</v>
      </c>
      <c r="B167" s="14" t="s">
        <v>419</v>
      </c>
      <c r="C167" s="16">
        <v>0</v>
      </c>
      <c r="D167" s="14"/>
      <c r="E167" s="14"/>
    </row>
    <row r="168" spans="1:5">
      <c r="A168" s="15">
        <v>2191</v>
      </c>
      <c r="B168" s="14" t="s">
        <v>420</v>
      </c>
      <c r="C168" s="16">
        <v>0</v>
      </c>
      <c r="D168" s="14"/>
      <c r="E168" s="14"/>
    </row>
    <row r="169" spans="1:5">
      <c r="A169" s="15">
        <v>2192</v>
      </c>
      <c r="B169" s="14" t="s">
        <v>421</v>
      </c>
      <c r="C169" s="16">
        <v>0</v>
      </c>
      <c r="D169" s="14"/>
      <c r="E169" s="14"/>
    </row>
    <row r="170" spans="1:5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16.5" customHeight="1">
      <c r="A173" s="14"/>
      <c r="B173" s="14" t="s">
        <v>66</v>
      </c>
      <c r="C173" s="14"/>
      <c r="D173" s="14"/>
      <c r="E173" s="14"/>
    </row>
    <row r="174" spans="1:5" ht="16.5" customHeight="1">
      <c r="A174" s="14"/>
      <c r="B174" s="14"/>
      <c r="C174" s="14"/>
      <c r="D174" s="14"/>
      <c r="E174" s="14"/>
    </row>
    <row r="175" spans="1:5" ht="16.5" customHeight="1">
      <c r="A175" s="14"/>
      <c r="B175" s="14"/>
      <c r="C175" s="14"/>
      <c r="D175" s="14"/>
      <c r="E175" s="14"/>
    </row>
    <row r="176" spans="1:5">
      <c r="A176" s="14"/>
      <c r="B176" s="14"/>
      <c r="C176" s="14"/>
      <c r="D176" s="14"/>
      <c r="E176" s="14"/>
    </row>
    <row r="177" spans="1:5">
      <c r="A177" s="14"/>
      <c r="B177" s="14"/>
      <c r="C177" s="14"/>
      <c r="D177" s="14"/>
      <c r="E177" s="14"/>
    </row>
    <row r="178" spans="1:5">
      <c r="A178" s="14"/>
      <c r="B178" s="14"/>
      <c r="C178" s="14"/>
      <c r="D178" s="14"/>
      <c r="E178" s="14"/>
    </row>
    <row r="182" spans="1:5" ht="15" customHeight="1">
      <c r="B182" s="99" t="s">
        <v>586</v>
      </c>
      <c r="D182" s="99" t="s">
        <v>587</v>
      </c>
    </row>
    <row r="183" spans="1:5" ht="15" customHeight="1">
      <c r="B183" s="99" t="s">
        <v>588</v>
      </c>
      <c r="D183" s="99" t="s">
        <v>589</v>
      </c>
    </row>
    <row r="184" spans="1:5" ht="15" customHeight="1">
      <c r="B184" s="99" t="s">
        <v>590</v>
      </c>
      <c r="D184" s="99" t="s">
        <v>591</v>
      </c>
    </row>
    <row r="189" spans="1:5" ht="15" customHeight="1">
      <c r="B189" s="99"/>
      <c r="D189" s="99"/>
    </row>
    <row r="190" spans="1:5" ht="15" customHeight="1">
      <c r="B190" s="99"/>
      <c r="D190" s="99"/>
    </row>
    <row r="191" spans="1:5" ht="15" customHeight="1">
      <c r="B191" s="99"/>
      <c r="D191" s="99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workbookViewId="0">
      <selection activeCell="B43" sqref="B43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52" t="str">
        <f>ESF!A1</f>
        <v>Instituto Salmantino para las Personas con Discapacidad Salamanca</v>
      </c>
      <c r="B1" s="153"/>
      <c r="C1" s="153"/>
      <c r="D1" s="74" t="s">
        <v>0</v>
      </c>
      <c r="E1" s="75">
        <f>'Notas a los Edos Financieros'!D1</f>
        <v>2024</v>
      </c>
    </row>
    <row r="2" spans="1:5" ht="11.25" customHeight="1">
      <c r="A2" s="152" t="s">
        <v>423</v>
      </c>
      <c r="B2" s="153"/>
      <c r="C2" s="153"/>
      <c r="D2" s="74" t="s">
        <v>2</v>
      </c>
      <c r="E2" s="75" t="str">
        <f>'Notas a los Edos Financieros'!D2</f>
        <v>Trimestral</v>
      </c>
    </row>
    <row r="3" spans="1:5" ht="11.25" customHeight="1">
      <c r="A3" s="152" t="str">
        <f>ESF!A3</f>
        <v>Del 1 de Enero al 30 de Septiembre de 2024</v>
      </c>
      <c r="B3" s="153"/>
      <c r="C3" s="153"/>
      <c r="D3" s="74" t="s">
        <v>4</v>
      </c>
      <c r="E3" s="75">
        <f>'Notas a los Edos Financieros'!D3</f>
        <v>3</v>
      </c>
    </row>
    <row r="4" spans="1:5" ht="11.25" customHeight="1">
      <c r="A4" s="152" t="s">
        <v>5</v>
      </c>
      <c r="B4" s="153"/>
      <c r="C4" s="153"/>
      <c r="D4" s="74"/>
      <c r="E4" s="75"/>
    </row>
    <row r="5" spans="1:5" ht="9.75" customHeight="1">
      <c r="A5" s="76" t="s">
        <v>68</v>
      </c>
      <c r="B5" s="77"/>
      <c r="C5" s="77"/>
      <c r="D5" s="77"/>
      <c r="E5" s="77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77" t="s">
        <v>424</v>
      </c>
      <c r="B7" s="77"/>
      <c r="C7" s="77"/>
      <c r="D7" s="77"/>
      <c r="E7" s="77"/>
    </row>
    <row r="8" spans="1:5" ht="9.75" customHeight="1">
      <c r="A8" s="78" t="s">
        <v>70</v>
      </c>
      <c r="B8" s="78" t="s">
        <v>71</v>
      </c>
      <c r="C8" s="78" t="s">
        <v>72</v>
      </c>
      <c r="D8" s="78" t="s">
        <v>266</v>
      </c>
      <c r="E8" s="78" t="s">
        <v>384</v>
      </c>
    </row>
    <row r="9" spans="1:5">
      <c r="A9" s="15">
        <v>3110</v>
      </c>
      <c r="B9" s="14" t="s">
        <v>124</v>
      </c>
      <c r="C9" s="16">
        <v>0</v>
      </c>
      <c r="D9" s="14"/>
      <c r="E9" s="14"/>
    </row>
    <row r="10" spans="1:5">
      <c r="A10" s="15">
        <v>3120</v>
      </c>
      <c r="B10" s="14" t="s">
        <v>425</v>
      </c>
      <c r="C10" s="16">
        <v>0</v>
      </c>
      <c r="D10" s="14"/>
      <c r="E10" s="14"/>
    </row>
    <row r="11" spans="1: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77" t="s">
        <v>427</v>
      </c>
      <c r="B13" s="77"/>
      <c r="C13" s="77"/>
      <c r="D13" s="77"/>
      <c r="E13" s="77"/>
    </row>
    <row r="14" spans="1:5" ht="9.75" customHeight="1">
      <c r="A14" s="78" t="s">
        <v>70</v>
      </c>
      <c r="B14" s="78" t="s">
        <v>71</v>
      </c>
      <c r="C14" s="78" t="s">
        <v>72</v>
      </c>
      <c r="D14" s="78" t="s">
        <v>428</v>
      </c>
      <c r="E14" s="78"/>
    </row>
    <row r="15" spans="1:5">
      <c r="A15" s="15">
        <v>3210</v>
      </c>
      <c r="B15" s="14" t="s">
        <v>429</v>
      </c>
      <c r="C15" s="126">
        <v>1509921.13</v>
      </c>
      <c r="D15" s="14"/>
      <c r="E15" s="14"/>
    </row>
    <row r="16" spans="1:5">
      <c r="A16" s="15">
        <v>3220</v>
      </c>
      <c r="B16" s="14" t="s">
        <v>430</v>
      </c>
      <c r="C16" s="126">
        <v>2596440.37</v>
      </c>
      <c r="D16" s="14"/>
      <c r="E16" s="14"/>
    </row>
    <row r="17" spans="1:4">
      <c r="A17" s="15">
        <v>3230</v>
      </c>
      <c r="B17" s="14" t="s">
        <v>431</v>
      </c>
      <c r="C17" s="16">
        <v>0</v>
      </c>
      <c r="D17" s="14"/>
    </row>
    <row r="18" spans="1:4">
      <c r="A18" s="15">
        <v>3231</v>
      </c>
      <c r="B18" s="14" t="s">
        <v>432</v>
      </c>
      <c r="C18" s="16">
        <v>0</v>
      </c>
      <c r="D18" s="14"/>
    </row>
    <row r="19" spans="1:4">
      <c r="A19" s="15">
        <v>3232</v>
      </c>
      <c r="B19" s="14" t="s">
        <v>433</v>
      </c>
      <c r="C19" s="16">
        <v>0</v>
      </c>
      <c r="D19" s="14"/>
    </row>
    <row r="20" spans="1:4">
      <c r="A20" s="15">
        <v>3233</v>
      </c>
      <c r="B20" s="14" t="s">
        <v>434</v>
      </c>
      <c r="C20" s="16">
        <v>0</v>
      </c>
      <c r="D20" s="14"/>
    </row>
    <row r="21" spans="1:4">
      <c r="A21" s="15">
        <v>3239</v>
      </c>
      <c r="B21" s="14" t="s">
        <v>435</v>
      </c>
      <c r="C21" s="16">
        <v>0</v>
      </c>
      <c r="D21" s="14"/>
    </row>
    <row r="22" spans="1:4">
      <c r="A22" s="15">
        <v>3240</v>
      </c>
      <c r="B22" s="14" t="s">
        <v>436</v>
      </c>
      <c r="C22" s="16">
        <v>0</v>
      </c>
      <c r="D22" s="14"/>
    </row>
    <row r="23" spans="1:4">
      <c r="A23" s="15">
        <v>3241</v>
      </c>
      <c r="B23" s="14" t="s">
        <v>437</v>
      </c>
      <c r="C23" s="16">
        <v>0</v>
      </c>
      <c r="D23" s="14"/>
    </row>
    <row r="24" spans="1:4">
      <c r="A24" s="15">
        <v>3242</v>
      </c>
      <c r="B24" s="14" t="s">
        <v>438</v>
      </c>
      <c r="C24" s="16">
        <v>0</v>
      </c>
      <c r="D24" s="14"/>
    </row>
    <row r="25" spans="1:4">
      <c r="A25" s="15">
        <v>3243</v>
      </c>
      <c r="B25" s="14" t="s">
        <v>439</v>
      </c>
      <c r="C25" s="16">
        <v>0</v>
      </c>
      <c r="D25" s="14"/>
    </row>
    <row r="26" spans="1:4">
      <c r="A26" s="15">
        <v>3250</v>
      </c>
      <c r="B26" s="14" t="s">
        <v>440</v>
      </c>
      <c r="C26" s="16">
        <v>0</v>
      </c>
      <c r="D26" s="14"/>
    </row>
    <row r="27" spans="1:4">
      <c r="A27" s="15">
        <v>3251</v>
      </c>
      <c r="B27" s="14" t="s">
        <v>441</v>
      </c>
      <c r="C27" s="16">
        <v>0</v>
      </c>
      <c r="D27" s="14"/>
    </row>
    <row r="28" spans="1:4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  <row r="31" spans="1:4" ht="9.75" customHeight="1">
      <c r="A31" s="14"/>
      <c r="B31" s="14"/>
      <c r="C31" s="14"/>
      <c r="D31" s="14"/>
    </row>
    <row r="32" spans="1:4" ht="9.75" customHeight="1">
      <c r="A32" s="14"/>
      <c r="B32" s="14"/>
      <c r="C32" s="14"/>
      <c r="D32" s="14"/>
    </row>
    <row r="33" spans="1:4" ht="9.75" customHeight="1">
      <c r="A33" s="14"/>
      <c r="B33" s="14"/>
      <c r="C33" s="14"/>
      <c r="D33" s="14"/>
    </row>
    <row r="34" spans="1:4" ht="9.75" customHeight="1">
      <c r="A34" s="14"/>
      <c r="B34" s="14"/>
      <c r="C34" s="14"/>
      <c r="D34" s="14"/>
    </row>
    <row r="38" spans="1:4" ht="15" customHeight="1">
      <c r="B38" s="99" t="s">
        <v>586</v>
      </c>
      <c r="D38" s="99" t="s">
        <v>587</v>
      </c>
    </row>
    <row r="39" spans="1:4" ht="15" customHeight="1">
      <c r="B39" s="99" t="s">
        <v>588</v>
      </c>
      <c r="D39" s="99" t="s">
        <v>589</v>
      </c>
    </row>
    <row r="40" spans="1:4" ht="15" customHeight="1">
      <c r="B40" s="99" t="s">
        <v>590</v>
      </c>
      <c r="D40" s="99" t="s">
        <v>591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"/>
  <sheetViews>
    <sheetView workbookViewId="0">
      <selection activeCell="B140" sqref="B140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52" t="str">
        <f>ESF!A1</f>
        <v>Instituto Salmantino para las Personas con Discapacidad Salamanca</v>
      </c>
      <c r="B1" s="153"/>
      <c r="C1" s="153"/>
      <c r="D1" s="74" t="s">
        <v>0</v>
      </c>
      <c r="E1" s="75">
        <f>'Notas a los Edos Financieros'!D1</f>
        <v>2024</v>
      </c>
    </row>
    <row r="2" spans="1:5" ht="11.25" customHeight="1">
      <c r="A2" s="152" t="s">
        <v>443</v>
      </c>
      <c r="B2" s="153"/>
      <c r="C2" s="153"/>
      <c r="D2" s="74" t="s">
        <v>2</v>
      </c>
      <c r="E2" s="75" t="str">
        <f>'Notas a los Edos Financieros'!D2</f>
        <v>Trimestral</v>
      </c>
    </row>
    <row r="3" spans="1:5" ht="11.25" customHeight="1">
      <c r="A3" s="152" t="str">
        <f>ESF!A3</f>
        <v>Del 1 de Enero al 30 de Septiembre de 2024</v>
      </c>
      <c r="B3" s="153"/>
      <c r="C3" s="153"/>
      <c r="D3" s="74" t="s">
        <v>4</v>
      </c>
      <c r="E3" s="75">
        <f>'Notas a los Edos Financieros'!D3</f>
        <v>3</v>
      </c>
    </row>
    <row r="4" spans="1:5" ht="11.25" customHeight="1">
      <c r="A4" s="152" t="s">
        <v>5</v>
      </c>
      <c r="B4" s="153"/>
      <c r="C4" s="153"/>
      <c r="D4" s="74"/>
      <c r="E4" s="75"/>
    </row>
    <row r="5" spans="1:5" ht="9.75" customHeight="1">
      <c r="A5" s="76" t="s">
        <v>68</v>
      </c>
      <c r="B5" s="77"/>
      <c r="C5" s="77"/>
      <c r="D5" s="77"/>
      <c r="E5" s="77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77" t="s">
        <v>444</v>
      </c>
      <c r="B7" s="77"/>
      <c r="C7" s="77"/>
      <c r="D7" s="77"/>
      <c r="E7" s="14"/>
    </row>
    <row r="8" spans="1:5" ht="9.75" customHeight="1">
      <c r="A8" s="78" t="s">
        <v>70</v>
      </c>
      <c r="B8" s="78" t="s">
        <v>71</v>
      </c>
      <c r="C8" s="83">
        <v>2024</v>
      </c>
      <c r="D8" s="83">
        <v>2023</v>
      </c>
      <c r="E8" s="14"/>
    </row>
    <row r="9" spans="1:5">
      <c r="A9" s="15">
        <v>1111</v>
      </c>
      <c r="B9" s="14" t="s">
        <v>445</v>
      </c>
      <c r="C9" s="126">
        <v>5240</v>
      </c>
      <c r="D9" s="126">
        <v>0</v>
      </c>
      <c r="E9" s="14"/>
    </row>
    <row r="10" spans="1:5">
      <c r="A10" s="15">
        <v>1112</v>
      </c>
      <c r="B10" s="14" t="s">
        <v>446</v>
      </c>
      <c r="C10" s="126">
        <v>3528829.63</v>
      </c>
      <c r="D10" s="126">
        <v>3021872.04</v>
      </c>
      <c r="E10" s="14"/>
    </row>
    <row r="11" spans="1:5" ht="12.75" customHeight="1">
      <c r="A11" s="15">
        <v>1113</v>
      </c>
      <c r="B11" s="14" t="s">
        <v>447</v>
      </c>
      <c r="C11" s="126">
        <v>0</v>
      </c>
      <c r="D11" s="126">
        <v>0</v>
      </c>
      <c r="E11" s="14"/>
    </row>
    <row r="12" spans="1:5" ht="12.75" customHeight="1">
      <c r="A12" s="15">
        <v>1114</v>
      </c>
      <c r="B12" s="14" t="s">
        <v>267</v>
      </c>
      <c r="C12" s="126">
        <v>0</v>
      </c>
      <c r="D12" s="126">
        <v>0</v>
      </c>
      <c r="E12" s="14"/>
    </row>
    <row r="13" spans="1:5" ht="12.75" customHeight="1">
      <c r="A13" s="15">
        <v>1115</v>
      </c>
      <c r="B13" s="14" t="s">
        <v>268</v>
      </c>
      <c r="C13" s="126">
        <v>0</v>
      </c>
      <c r="D13" s="126">
        <v>0</v>
      </c>
      <c r="E13" s="14"/>
    </row>
    <row r="14" spans="1:5" ht="12.75" customHeight="1">
      <c r="A14" s="15">
        <v>1116</v>
      </c>
      <c r="B14" s="14" t="s">
        <v>448</v>
      </c>
      <c r="C14" s="126">
        <v>0</v>
      </c>
      <c r="D14" s="126">
        <v>0</v>
      </c>
      <c r="E14" s="14"/>
    </row>
    <row r="15" spans="1:5">
      <c r="A15" s="15">
        <v>1119</v>
      </c>
      <c r="B15" s="14" t="s">
        <v>449</v>
      </c>
      <c r="C15" s="126">
        <v>0</v>
      </c>
      <c r="D15" s="126">
        <v>0</v>
      </c>
      <c r="E15" s="14"/>
    </row>
    <row r="16" spans="1:5" ht="9.75" customHeight="1">
      <c r="A16" s="28">
        <v>1110</v>
      </c>
      <c r="B16" s="29" t="s">
        <v>450</v>
      </c>
      <c r="C16" s="127">
        <v>3534069.63</v>
      </c>
      <c r="D16" s="127">
        <v>3021872.04</v>
      </c>
      <c r="E16" s="14"/>
    </row>
    <row r="19" spans="1:4" ht="9.75" customHeight="1">
      <c r="A19" s="77" t="s">
        <v>451</v>
      </c>
      <c r="B19" s="77"/>
      <c r="C19" s="77"/>
      <c r="D19" s="77"/>
    </row>
    <row r="20" spans="1:4" ht="9.75" customHeight="1">
      <c r="A20" s="78" t="s">
        <v>70</v>
      </c>
      <c r="B20" s="78" t="s">
        <v>71</v>
      </c>
      <c r="C20" s="83">
        <v>2024</v>
      </c>
      <c r="D20" s="83">
        <v>2023</v>
      </c>
    </row>
    <row r="21" spans="1:4" ht="9.75" customHeight="1">
      <c r="A21" s="28">
        <v>1230</v>
      </c>
      <c r="B21" s="31" t="s">
        <v>317</v>
      </c>
      <c r="C21" s="127">
        <v>0</v>
      </c>
      <c r="D21" s="127">
        <v>0</v>
      </c>
    </row>
    <row r="22" spans="1:4" ht="9.75" customHeight="1">
      <c r="A22" s="15">
        <v>1231</v>
      </c>
      <c r="B22" s="14" t="s">
        <v>318</v>
      </c>
      <c r="C22" s="126">
        <v>0</v>
      </c>
      <c r="D22" s="126">
        <v>0</v>
      </c>
    </row>
    <row r="23" spans="1:4" ht="9.75" customHeight="1">
      <c r="A23" s="15">
        <v>1232</v>
      </c>
      <c r="B23" s="14" t="s">
        <v>319</v>
      </c>
      <c r="C23" s="126">
        <v>0</v>
      </c>
      <c r="D23" s="126">
        <v>0</v>
      </c>
    </row>
    <row r="24" spans="1:4" ht="9.75" customHeight="1">
      <c r="A24" s="15">
        <v>1233</v>
      </c>
      <c r="B24" s="14" t="s">
        <v>320</v>
      </c>
      <c r="C24" s="126">
        <v>0</v>
      </c>
      <c r="D24" s="126">
        <v>0</v>
      </c>
    </row>
    <row r="25" spans="1:4" ht="9.75" customHeight="1">
      <c r="A25" s="15">
        <v>1234</v>
      </c>
      <c r="B25" s="14" t="s">
        <v>321</v>
      </c>
      <c r="C25" s="126">
        <v>0</v>
      </c>
      <c r="D25" s="126">
        <v>0</v>
      </c>
    </row>
    <row r="26" spans="1:4" ht="9.75" customHeight="1">
      <c r="A26" s="15">
        <v>1235</v>
      </c>
      <c r="B26" s="14" t="s">
        <v>322</v>
      </c>
      <c r="C26" s="126">
        <v>0</v>
      </c>
      <c r="D26" s="126">
        <v>0</v>
      </c>
    </row>
    <row r="27" spans="1:4" ht="9.75" customHeight="1">
      <c r="A27" s="15">
        <v>1236</v>
      </c>
      <c r="B27" s="14" t="s">
        <v>323</v>
      </c>
      <c r="C27" s="126">
        <v>0</v>
      </c>
      <c r="D27" s="126">
        <v>0</v>
      </c>
    </row>
    <row r="28" spans="1:4" ht="9.75" customHeight="1">
      <c r="A28" s="15">
        <v>1239</v>
      </c>
      <c r="B28" s="14" t="s">
        <v>324</v>
      </c>
      <c r="C28" s="126">
        <v>0</v>
      </c>
      <c r="D28" s="126">
        <v>0</v>
      </c>
    </row>
    <row r="29" spans="1:4" ht="9.75" customHeight="1">
      <c r="A29" s="28">
        <v>1240</v>
      </c>
      <c r="B29" s="31" t="s">
        <v>325</v>
      </c>
      <c r="C29" s="127">
        <v>464700.6</v>
      </c>
      <c r="D29" s="127">
        <v>0</v>
      </c>
    </row>
    <row r="30" spans="1:4" ht="9.75" customHeight="1">
      <c r="A30" s="15">
        <v>1241</v>
      </c>
      <c r="B30" s="14" t="s">
        <v>326</v>
      </c>
      <c r="C30" s="126">
        <v>76539</v>
      </c>
      <c r="D30" s="126">
        <v>0</v>
      </c>
    </row>
    <row r="31" spans="1:4" ht="9.75" customHeight="1">
      <c r="A31" s="15">
        <v>1242</v>
      </c>
      <c r="B31" s="14" t="s">
        <v>327</v>
      </c>
      <c r="C31" s="126">
        <v>14631</v>
      </c>
      <c r="D31" s="126">
        <v>0</v>
      </c>
    </row>
    <row r="32" spans="1:4" ht="9.75" customHeight="1">
      <c r="A32" s="15">
        <v>1243</v>
      </c>
      <c r="B32" s="14" t="s">
        <v>328</v>
      </c>
      <c r="C32" s="126">
        <v>373530.6</v>
      </c>
      <c r="D32" s="126">
        <v>0</v>
      </c>
    </row>
    <row r="33" spans="1:4" ht="9.75" customHeight="1">
      <c r="A33" s="15">
        <v>1244</v>
      </c>
      <c r="B33" s="14" t="s">
        <v>329</v>
      </c>
      <c r="C33" s="126">
        <v>0</v>
      </c>
      <c r="D33" s="126">
        <v>0</v>
      </c>
    </row>
    <row r="34" spans="1:4" ht="9.75" customHeight="1">
      <c r="A34" s="15">
        <v>1245</v>
      </c>
      <c r="B34" s="14" t="s">
        <v>330</v>
      </c>
      <c r="C34" s="126">
        <v>0</v>
      </c>
      <c r="D34" s="126">
        <v>0</v>
      </c>
    </row>
    <row r="35" spans="1:4" ht="9.75" customHeight="1">
      <c r="A35" s="15">
        <v>1246</v>
      </c>
      <c r="B35" s="14" t="s">
        <v>331</v>
      </c>
      <c r="C35" s="126">
        <v>0</v>
      </c>
      <c r="D35" s="126">
        <v>0</v>
      </c>
    </row>
    <row r="36" spans="1:4" ht="9.75" customHeight="1">
      <c r="A36" s="15">
        <v>1247</v>
      </c>
      <c r="B36" s="14" t="s">
        <v>332</v>
      </c>
      <c r="C36" s="126">
        <v>0</v>
      </c>
      <c r="D36" s="126">
        <v>0</v>
      </c>
    </row>
    <row r="37" spans="1:4" ht="9.75" customHeight="1">
      <c r="A37" s="15">
        <v>1248</v>
      </c>
      <c r="B37" s="14" t="s">
        <v>333</v>
      </c>
      <c r="C37" s="126">
        <v>0</v>
      </c>
      <c r="D37" s="126">
        <v>0</v>
      </c>
    </row>
    <row r="38" spans="1:4" ht="9.75" customHeight="1">
      <c r="A38" s="28">
        <v>1250</v>
      </c>
      <c r="B38" s="31" t="s">
        <v>339</v>
      </c>
      <c r="C38" s="128">
        <v>0</v>
      </c>
      <c r="D38" s="128">
        <v>0</v>
      </c>
    </row>
    <row r="39" spans="1:4" ht="9.75" customHeight="1">
      <c r="A39" s="15">
        <v>1251</v>
      </c>
      <c r="B39" s="14" t="s">
        <v>340</v>
      </c>
      <c r="C39" s="129">
        <v>0</v>
      </c>
      <c r="D39" s="129">
        <v>0</v>
      </c>
    </row>
    <row r="40" spans="1:4" ht="9.75" customHeight="1">
      <c r="A40" s="15">
        <v>1252</v>
      </c>
      <c r="B40" s="14" t="s">
        <v>341</v>
      </c>
      <c r="C40" s="129">
        <v>0</v>
      </c>
      <c r="D40" s="129">
        <v>0</v>
      </c>
    </row>
    <row r="41" spans="1:4" ht="9.75" customHeight="1">
      <c r="A41" s="15">
        <v>1253</v>
      </c>
      <c r="B41" s="14" t="s">
        <v>342</v>
      </c>
      <c r="C41" s="129">
        <v>0</v>
      </c>
      <c r="D41" s="129">
        <v>0</v>
      </c>
    </row>
    <row r="42" spans="1:4" ht="9.75" customHeight="1">
      <c r="A42" s="15">
        <v>1254</v>
      </c>
      <c r="B42" s="14" t="s">
        <v>343</v>
      </c>
      <c r="C42" s="129">
        <v>0</v>
      </c>
      <c r="D42" s="129">
        <v>0</v>
      </c>
    </row>
    <row r="43" spans="1:4" ht="9.75" customHeight="1">
      <c r="A43" s="15">
        <v>1259</v>
      </c>
      <c r="B43" s="14" t="s">
        <v>344</v>
      </c>
      <c r="C43" s="129">
        <v>0</v>
      </c>
      <c r="D43" s="129">
        <v>0</v>
      </c>
    </row>
    <row r="44" spans="1:4" ht="9.75" customHeight="1">
      <c r="A44" s="15"/>
      <c r="B44" s="29" t="s">
        <v>452</v>
      </c>
      <c r="C44" s="127">
        <v>464700.6</v>
      </c>
      <c r="D44" s="127">
        <v>0</v>
      </c>
    </row>
    <row r="45" spans="1:4" ht="9.75" customHeight="1">
      <c r="A45" s="14"/>
      <c r="B45" s="14"/>
      <c r="C45" s="14"/>
      <c r="D45" s="14"/>
    </row>
    <row r="46" spans="1:4" ht="9.75" customHeight="1">
      <c r="A46" s="77" t="s">
        <v>453</v>
      </c>
      <c r="B46" s="77"/>
      <c r="C46" s="77"/>
      <c r="D46" s="77"/>
    </row>
    <row r="47" spans="1:4">
      <c r="A47" s="78" t="s">
        <v>70</v>
      </c>
      <c r="B47" s="78" t="s">
        <v>71</v>
      </c>
      <c r="C47" s="83">
        <v>2024</v>
      </c>
      <c r="D47" s="83">
        <v>2023</v>
      </c>
    </row>
    <row r="48" spans="1:4" ht="11.25" customHeight="1">
      <c r="A48" s="28">
        <v>3210</v>
      </c>
      <c r="B48" s="31" t="s">
        <v>454</v>
      </c>
      <c r="C48" s="127">
        <v>1509921.13</v>
      </c>
      <c r="D48" s="127">
        <v>1520200.9</v>
      </c>
    </row>
    <row r="49" spans="1:4" ht="11.25" customHeight="1">
      <c r="A49" s="15"/>
      <c r="B49" s="29" t="s">
        <v>455</v>
      </c>
      <c r="C49" s="30">
        <v>0</v>
      </c>
      <c r="D49" s="127">
        <v>73678.59</v>
      </c>
    </row>
    <row r="50" spans="1:4" ht="11.25" customHeight="1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30">
        <v>0</v>
      </c>
      <c r="D62" s="30">
        <v>0</v>
      </c>
    </row>
    <row r="63" spans="1:4" ht="11.25" customHeight="1">
      <c r="A63" s="28">
        <v>5510</v>
      </c>
      <c r="B63" s="31" t="s">
        <v>234</v>
      </c>
      <c r="C63" s="30">
        <v>0</v>
      </c>
      <c r="D63" s="30">
        <v>0</v>
      </c>
    </row>
    <row r="64" spans="1:4" ht="11.25" customHeight="1">
      <c r="A64" s="15">
        <v>5511</v>
      </c>
      <c r="B64" s="14" t="s">
        <v>235</v>
      </c>
      <c r="C64" s="16">
        <v>0</v>
      </c>
      <c r="D64" s="16">
        <v>0</v>
      </c>
    </row>
    <row r="65" spans="1:4" ht="11.25" customHeight="1">
      <c r="A65" s="15">
        <v>5512</v>
      </c>
      <c r="B65" s="14" t="s">
        <v>236</v>
      </c>
      <c r="C65" s="16">
        <v>0</v>
      </c>
      <c r="D65" s="16">
        <v>0</v>
      </c>
    </row>
    <row r="66" spans="1:4" ht="11.25" customHeight="1">
      <c r="A66" s="15">
        <v>5513</v>
      </c>
      <c r="B66" s="14" t="s">
        <v>237</v>
      </c>
      <c r="C66" s="16">
        <v>0</v>
      </c>
      <c r="D66" s="16">
        <v>0</v>
      </c>
    </row>
    <row r="67" spans="1:4" ht="11.25" customHeight="1">
      <c r="A67" s="15">
        <v>5514</v>
      </c>
      <c r="B67" s="14" t="s">
        <v>238</v>
      </c>
      <c r="C67" s="16">
        <v>0</v>
      </c>
      <c r="D67" s="16">
        <v>0</v>
      </c>
    </row>
    <row r="68" spans="1:4" ht="11.25" customHeight="1">
      <c r="A68" s="15">
        <v>5515</v>
      </c>
      <c r="B68" s="14" t="s">
        <v>239</v>
      </c>
      <c r="C68" s="16">
        <v>0</v>
      </c>
      <c r="D68" s="126">
        <v>50475.59</v>
      </c>
    </row>
    <row r="69" spans="1:4" ht="11.25" customHeight="1">
      <c r="A69" s="15">
        <v>5516</v>
      </c>
      <c r="B69" s="14" t="s">
        <v>240</v>
      </c>
      <c r="C69" s="16">
        <v>0</v>
      </c>
      <c r="D69" s="126">
        <v>0</v>
      </c>
    </row>
    <row r="70" spans="1:4" ht="11.25" customHeight="1">
      <c r="A70" s="15">
        <v>5517</v>
      </c>
      <c r="B70" s="14" t="s">
        <v>241</v>
      </c>
      <c r="C70" s="16">
        <v>0</v>
      </c>
      <c r="D70" s="126">
        <v>4300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462</v>
      </c>
      <c r="C93" s="30">
        <v>0</v>
      </c>
      <c r="D93" s="30">
        <v>0</v>
      </c>
    </row>
    <row r="94" spans="1:4" ht="11.25" customHeight="1">
      <c r="A94" s="15">
        <v>2111</v>
      </c>
      <c r="B94" s="14" t="s">
        <v>463</v>
      </c>
      <c r="C94" s="16">
        <v>0</v>
      </c>
      <c r="D94" s="16">
        <v>0</v>
      </c>
    </row>
    <row r="95" spans="1:4" ht="11.25" customHeight="1">
      <c r="A95" s="15">
        <v>2112</v>
      </c>
      <c r="B95" s="14" t="s">
        <v>464</v>
      </c>
      <c r="C95" s="16">
        <v>0</v>
      </c>
      <c r="D95" s="16">
        <v>0</v>
      </c>
    </row>
    <row r="96" spans="1:4" ht="11.25" customHeight="1">
      <c r="A96" s="15">
        <v>2112</v>
      </c>
      <c r="B96" s="14" t="s">
        <v>465</v>
      </c>
      <c r="C96" s="16">
        <v>0</v>
      </c>
      <c r="D96" s="126">
        <v>18903</v>
      </c>
    </row>
    <row r="97" spans="1:4" ht="11.25" customHeight="1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468</v>
      </c>
      <c r="C101" s="30">
        <v>0</v>
      </c>
      <c r="D101" s="30">
        <v>0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479</v>
      </c>
      <c r="C136" s="30">
        <f t="shared" ref="C136:D136" si="0">C48+C49-C101</f>
        <v>1509921.13</v>
      </c>
      <c r="D136" s="30">
        <f t="shared" si="0"/>
        <v>1593879.49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  <row r="146" spans="2:4" ht="15" customHeight="1">
      <c r="B146" s="99" t="s">
        <v>586</v>
      </c>
      <c r="D146" s="99" t="s">
        <v>587</v>
      </c>
    </row>
    <row r="147" spans="2:4" ht="15" customHeight="1">
      <c r="B147" s="99" t="s">
        <v>588</v>
      </c>
      <c r="D147" s="99" t="s">
        <v>589</v>
      </c>
    </row>
    <row r="148" spans="2:4" ht="15" customHeight="1">
      <c r="B148" s="99" t="s">
        <v>590</v>
      </c>
      <c r="D148" s="99" t="s">
        <v>591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workbookViewId="0">
      <selection activeCell="C21" sqref="C21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57" t="str">
        <f>ESF!A1</f>
        <v>Instituto Salmantino para las Personas con Discapacidad Salamanca</v>
      </c>
      <c r="B1" s="158"/>
      <c r="C1" s="159"/>
    </row>
    <row r="2" spans="1:3" ht="11.25" customHeight="1">
      <c r="A2" s="160" t="s">
        <v>480</v>
      </c>
      <c r="B2" s="153"/>
      <c r="C2" s="161"/>
    </row>
    <row r="3" spans="1:3" ht="11.25" customHeight="1">
      <c r="A3" s="160" t="str">
        <f>ESF!A3</f>
        <v>Del 1 de Enero al 30 de Septiembre de 2024</v>
      </c>
      <c r="B3" s="153"/>
      <c r="C3" s="161"/>
    </row>
    <row r="4" spans="1:3" ht="9.75" customHeight="1">
      <c r="A4" s="162" t="s">
        <v>481</v>
      </c>
      <c r="B4" s="163"/>
      <c r="C4" s="164"/>
    </row>
    <row r="5" spans="1:3" ht="9.75" customHeight="1">
      <c r="A5" s="165" t="s">
        <v>482</v>
      </c>
      <c r="B5" s="166"/>
      <c r="C5" s="38">
        <v>2024</v>
      </c>
    </row>
    <row r="6" spans="1:3" ht="9.75" customHeight="1">
      <c r="A6" s="39" t="s">
        <v>483</v>
      </c>
      <c r="B6" s="39"/>
      <c r="C6" s="123">
        <v>5134487.28</v>
      </c>
    </row>
    <row r="7" spans="1:3" ht="7.5" customHeight="1">
      <c r="A7" s="1"/>
      <c r="B7" s="41"/>
      <c r="C7" s="42"/>
    </row>
    <row r="8" spans="1:3" ht="9.75" customHeight="1">
      <c r="A8" s="85" t="s">
        <v>484</v>
      </c>
      <c r="B8" s="85"/>
      <c r="C8" s="43">
        <f>SUM(C9:C14)</f>
        <v>0</v>
      </c>
    </row>
    <row r="9" spans="1:3" ht="9.75" customHeight="1">
      <c r="A9" s="86" t="s">
        <v>485</v>
      </c>
      <c r="B9" s="44" t="s">
        <v>134</v>
      </c>
      <c r="C9" s="45">
        <v>0</v>
      </c>
    </row>
    <row r="10" spans="1:3" ht="9.75" customHeight="1">
      <c r="A10" s="87" t="s">
        <v>486</v>
      </c>
      <c r="B10" s="46" t="s">
        <v>487</v>
      </c>
      <c r="C10" s="45">
        <v>0</v>
      </c>
    </row>
    <row r="11" spans="1:3" ht="9.75" customHeight="1">
      <c r="A11" s="87" t="s">
        <v>488</v>
      </c>
      <c r="B11" s="46" t="s">
        <v>143</v>
      </c>
      <c r="C11" s="45">
        <v>0</v>
      </c>
    </row>
    <row r="12" spans="1:3" ht="9.75" customHeight="1">
      <c r="A12" s="87" t="s">
        <v>489</v>
      </c>
      <c r="B12" s="46" t="s">
        <v>144</v>
      </c>
      <c r="C12" s="45">
        <v>0</v>
      </c>
    </row>
    <row r="13" spans="1:3" ht="9.75" customHeight="1">
      <c r="A13" s="87" t="s">
        <v>490</v>
      </c>
      <c r="B13" s="46" t="s">
        <v>145</v>
      </c>
      <c r="C13" s="45">
        <v>0</v>
      </c>
    </row>
    <row r="14" spans="1:3" ht="9.75" customHeight="1">
      <c r="A14" s="88" t="s">
        <v>491</v>
      </c>
      <c r="B14" s="47" t="s">
        <v>492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85" t="s">
        <v>493</v>
      </c>
      <c r="B16" s="41"/>
      <c r="C16" s="43">
        <f>SUM(C17:C19)</f>
        <v>0</v>
      </c>
    </row>
    <row r="17" spans="1:3" ht="9.75" customHeight="1">
      <c r="A17" s="89">
        <v>3.1</v>
      </c>
      <c r="B17" s="46" t="s">
        <v>494</v>
      </c>
      <c r="C17" s="45">
        <v>0</v>
      </c>
    </row>
    <row r="18" spans="1:3" ht="9.75" customHeight="1">
      <c r="A18" s="90">
        <v>3.2</v>
      </c>
      <c r="B18" s="46" t="s">
        <v>495</v>
      </c>
      <c r="C18" s="45">
        <v>0</v>
      </c>
    </row>
    <row r="19" spans="1:3" ht="9.75" customHeight="1">
      <c r="A19" s="90">
        <v>3.3</v>
      </c>
      <c r="B19" s="47" t="s">
        <v>496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f>C6+C8-C16</f>
        <v>5134487.28</v>
      </c>
    </row>
    <row r="22" spans="1:3" ht="9.75" customHeight="1">
      <c r="A22" s="1"/>
      <c r="B22" s="1"/>
      <c r="C22" s="1"/>
    </row>
    <row r="23" spans="1:3" ht="9.75" customHeight="1">
      <c r="A23" s="1"/>
      <c r="B23" s="1"/>
      <c r="C23" s="1"/>
    </row>
    <row r="24" spans="1:3" ht="15" customHeight="1">
      <c r="B24" s="14" t="s">
        <v>66</v>
      </c>
      <c r="C24" s="1"/>
    </row>
    <row r="25" spans="1:3" ht="15" customHeight="1">
      <c r="B25" s="14"/>
      <c r="C25" s="1"/>
    </row>
    <row r="26" spans="1:3" ht="15" customHeight="1">
      <c r="B26" s="14"/>
      <c r="C26" s="1"/>
    </row>
    <row r="27" spans="1:3" ht="15" customHeight="1">
      <c r="B27" s="14"/>
      <c r="C27" s="1"/>
    </row>
    <row r="28" spans="1:3" ht="15" customHeight="1">
      <c r="B28" s="14"/>
      <c r="C28" s="1"/>
    </row>
    <row r="29" spans="1:3" ht="15" customHeight="1">
      <c r="B29" s="14"/>
      <c r="C29" s="1"/>
    </row>
    <row r="30" spans="1:3" ht="15" customHeight="1">
      <c r="B30" s="14"/>
      <c r="C30" s="1"/>
    </row>
    <row r="34" spans="2:4" ht="15" customHeight="1">
      <c r="B34" s="99" t="s">
        <v>586</v>
      </c>
      <c r="D34" s="99" t="s">
        <v>587</v>
      </c>
    </row>
    <row r="35" spans="2:4" ht="15" customHeight="1">
      <c r="B35" s="99" t="s">
        <v>588</v>
      </c>
      <c r="D35" s="99" t="s">
        <v>589</v>
      </c>
    </row>
    <row r="36" spans="2:4" ht="15" customHeight="1">
      <c r="B36" s="99" t="s">
        <v>590</v>
      </c>
      <c r="D36" s="99" t="s">
        <v>591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0"/>
  <sheetViews>
    <sheetView workbookViewId="0">
      <selection activeCell="C57" sqref="C57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67" t="str">
        <f>ESF!A1</f>
        <v>Instituto Salmantino para las Personas con Discapacidad Salamanca</v>
      </c>
      <c r="B1" s="158"/>
      <c r="C1" s="159"/>
    </row>
    <row r="2" spans="1:3" ht="11.25" customHeight="1">
      <c r="A2" s="168" t="s">
        <v>498</v>
      </c>
      <c r="B2" s="153"/>
      <c r="C2" s="161"/>
    </row>
    <row r="3" spans="1:3" ht="11.25" customHeight="1">
      <c r="A3" s="168" t="str">
        <f>ESF!A3</f>
        <v>Del 1 de Enero al 30 de Septiembre de 2024</v>
      </c>
      <c r="B3" s="153"/>
      <c r="C3" s="161"/>
    </row>
    <row r="4" spans="1:3" ht="9.75" customHeight="1">
      <c r="A4" s="162" t="s">
        <v>481</v>
      </c>
      <c r="B4" s="163"/>
      <c r="C4" s="164"/>
    </row>
    <row r="5" spans="1:3" ht="11.25" customHeight="1">
      <c r="A5" s="165" t="s">
        <v>482</v>
      </c>
      <c r="B5" s="166"/>
      <c r="C5" s="38">
        <v>2024</v>
      </c>
    </row>
    <row r="6" spans="1:3" ht="9.75" customHeight="1">
      <c r="A6" s="91" t="s">
        <v>499</v>
      </c>
      <c r="B6" s="39"/>
      <c r="C6" s="117">
        <v>4099020.75</v>
      </c>
    </row>
    <row r="7" spans="1:3" ht="7.5" customHeight="1">
      <c r="A7" s="53"/>
      <c r="B7" s="41"/>
      <c r="C7" s="54"/>
    </row>
    <row r="8" spans="1:3" ht="9.75" customHeight="1">
      <c r="A8" s="85" t="s">
        <v>500</v>
      </c>
      <c r="B8" s="55"/>
      <c r="C8" s="115">
        <v>474454.6</v>
      </c>
    </row>
    <row r="9" spans="1:3" ht="9.75" customHeight="1">
      <c r="A9" s="92">
        <v>2.1</v>
      </c>
      <c r="B9" s="56" t="s">
        <v>164</v>
      </c>
      <c r="C9" s="114">
        <v>0</v>
      </c>
    </row>
    <row r="10" spans="1:3" ht="9.75" customHeight="1">
      <c r="A10" s="92">
        <v>2.2000000000000002</v>
      </c>
      <c r="B10" s="56" t="s">
        <v>161</v>
      </c>
      <c r="C10" s="114">
        <v>0</v>
      </c>
    </row>
    <row r="11" spans="1:3" ht="9.75" customHeight="1">
      <c r="A11" s="93">
        <v>2.2999999999999998</v>
      </c>
      <c r="B11" s="58" t="s">
        <v>326</v>
      </c>
      <c r="C11" s="114">
        <v>76539</v>
      </c>
    </row>
    <row r="12" spans="1:3" ht="9.75" customHeight="1">
      <c r="A12" s="93">
        <v>2.4</v>
      </c>
      <c r="B12" s="58" t="s">
        <v>327</v>
      </c>
      <c r="C12" s="114">
        <v>24385</v>
      </c>
    </row>
    <row r="13" spans="1:3" ht="9.75" customHeight="1">
      <c r="A13" s="93">
        <v>2.5</v>
      </c>
      <c r="B13" s="58" t="s">
        <v>328</v>
      </c>
      <c r="C13" s="114">
        <v>373530.6</v>
      </c>
    </row>
    <row r="14" spans="1:3" ht="9.75" customHeight="1">
      <c r="A14" s="93">
        <v>2.6</v>
      </c>
      <c r="B14" s="58" t="s">
        <v>329</v>
      </c>
      <c r="C14" s="57">
        <v>0</v>
      </c>
    </row>
    <row r="15" spans="1:3" ht="9.75" customHeight="1">
      <c r="A15" s="93">
        <v>2.7</v>
      </c>
      <c r="B15" s="58" t="s">
        <v>330</v>
      </c>
      <c r="C15" s="57">
        <v>0</v>
      </c>
    </row>
    <row r="16" spans="1:3" ht="9.75" customHeight="1">
      <c r="A16" s="93">
        <v>2.8</v>
      </c>
      <c r="B16" s="58" t="s">
        <v>331</v>
      </c>
      <c r="C16" s="57">
        <v>0</v>
      </c>
    </row>
    <row r="17" spans="1:3" ht="9.75" customHeight="1">
      <c r="A17" s="93">
        <v>2.9</v>
      </c>
      <c r="B17" s="58" t="s">
        <v>333</v>
      </c>
      <c r="C17" s="57">
        <v>0</v>
      </c>
    </row>
    <row r="18" spans="1:3" ht="9.75" customHeight="1">
      <c r="A18" s="93" t="s">
        <v>501</v>
      </c>
      <c r="B18" s="58" t="s">
        <v>502</v>
      </c>
      <c r="C18" s="57">
        <v>0</v>
      </c>
    </row>
    <row r="19" spans="1:3" ht="9.75" customHeight="1">
      <c r="A19" s="93" t="s">
        <v>503</v>
      </c>
      <c r="B19" s="58" t="s">
        <v>339</v>
      </c>
      <c r="C19" s="57">
        <v>0</v>
      </c>
    </row>
    <row r="20" spans="1:3" ht="9.75" customHeight="1">
      <c r="A20" s="93" t="s">
        <v>504</v>
      </c>
      <c r="B20" s="58" t="s">
        <v>505</v>
      </c>
      <c r="C20" s="57">
        <v>0</v>
      </c>
    </row>
    <row r="21" spans="1:3" ht="9.75" customHeight="1">
      <c r="A21" s="93" t="s">
        <v>506</v>
      </c>
      <c r="B21" s="58" t="s">
        <v>507</v>
      </c>
      <c r="C21" s="57">
        <v>0</v>
      </c>
    </row>
    <row r="22" spans="1:3" ht="9.75" customHeight="1">
      <c r="A22" s="93" t="s">
        <v>508</v>
      </c>
      <c r="B22" s="58" t="s">
        <v>509</v>
      </c>
      <c r="C22" s="57">
        <v>0</v>
      </c>
    </row>
    <row r="23" spans="1:3" ht="9.75" customHeight="1">
      <c r="A23" s="93" t="s">
        <v>510</v>
      </c>
      <c r="B23" s="58" t="s">
        <v>511</v>
      </c>
      <c r="C23" s="57">
        <v>0</v>
      </c>
    </row>
    <row r="24" spans="1:3" ht="9.75" customHeight="1">
      <c r="A24" s="93" t="s">
        <v>512</v>
      </c>
      <c r="B24" s="58" t="s">
        <v>513</v>
      </c>
      <c r="C24" s="57">
        <v>0</v>
      </c>
    </row>
    <row r="25" spans="1:3" ht="9.75" customHeight="1">
      <c r="A25" s="93" t="s">
        <v>514</v>
      </c>
      <c r="B25" s="58" t="s">
        <v>515</v>
      </c>
      <c r="C25" s="57">
        <v>0</v>
      </c>
    </row>
    <row r="26" spans="1:3" ht="9.75" customHeight="1">
      <c r="A26" s="93" t="s">
        <v>516</v>
      </c>
      <c r="B26" s="58" t="s">
        <v>517</v>
      </c>
      <c r="C26" s="57">
        <v>0</v>
      </c>
    </row>
    <row r="27" spans="1:3" ht="9.75" customHeight="1">
      <c r="A27" s="93" t="s">
        <v>518</v>
      </c>
      <c r="B27" s="58" t="s">
        <v>519</v>
      </c>
      <c r="C27" s="57">
        <v>0</v>
      </c>
    </row>
    <row r="28" spans="1:3" ht="9.75" customHeight="1">
      <c r="A28" s="93" t="s">
        <v>520</v>
      </c>
      <c r="B28" s="58" t="s">
        <v>521</v>
      </c>
      <c r="C28" s="57">
        <v>0</v>
      </c>
    </row>
    <row r="29" spans="1:3" ht="9.75" customHeight="1">
      <c r="A29" s="93" t="s">
        <v>522</v>
      </c>
      <c r="B29" s="56" t="s">
        <v>523</v>
      </c>
      <c r="C29" s="57">
        <v>0</v>
      </c>
    </row>
    <row r="30" spans="1:3" ht="7.5" customHeight="1">
      <c r="A30" s="53"/>
      <c r="B30" s="59"/>
      <c r="C30" s="60"/>
    </row>
    <row r="31" spans="1:3" ht="9.75" customHeight="1">
      <c r="A31" s="94" t="s">
        <v>524</v>
      </c>
      <c r="B31" s="61"/>
      <c r="C31" s="62">
        <f>SUM(C32:C38)</f>
        <v>0</v>
      </c>
    </row>
    <row r="32" spans="1:3" ht="9.75" customHeight="1">
      <c r="A32" s="93" t="s">
        <v>525</v>
      </c>
      <c r="B32" s="58" t="s">
        <v>234</v>
      </c>
      <c r="C32" s="57">
        <v>0</v>
      </c>
    </row>
    <row r="33" spans="1:4" ht="9.75" customHeight="1">
      <c r="A33" s="93" t="s">
        <v>526</v>
      </c>
      <c r="B33" s="58" t="s">
        <v>243</v>
      </c>
      <c r="C33" s="57">
        <v>0</v>
      </c>
    </row>
    <row r="34" spans="1:4" ht="9.75" customHeight="1">
      <c r="A34" s="93" t="s">
        <v>527</v>
      </c>
      <c r="B34" s="58" t="s">
        <v>246</v>
      </c>
      <c r="C34" s="57">
        <v>0</v>
      </c>
    </row>
    <row r="35" spans="1:4" ht="9.75" customHeight="1">
      <c r="A35" s="93" t="s">
        <v>528</v>
      </c>
      <c r="B35" s="58" t="s">
        <v>252</v>
      </c>
      <c r="C35" s="57">
        <v>0</v>
      </c>
    </row>
    <row r="36" spans="1:4" ht="9.75" customHeight="1">
      <c r="A36" s="93" t="s">
        <v>529</v>
      </c>
      <c r="B36" s="58" t="s">
        <v>262</v>
      </c>
      <c r="C36" s="57">
        <v>0</v>
      </c>
    </row>
    <row r="37" spans="1:4" ht="9.75" customHeight="1">
      <c r="A37" s="93" t="s">
        <v>530</v>
      </c>
      <c r="B37" s="58" t="s">
        <v>531</v>
      </c>
      <c r="C37" s="57">
        <v>0</v>
      </c>
    </row>
    <row r="38" spans="1:4" ht="9.75" customHeight="1">
      <c r="A38" s="93" t="s">
        <v>532</v>
      </c>
      <c r="B38" s="56" t="s">
        <v>533</v>
      </c>
      <c r="C38" s="63">
        <v>0</v>
      </c>
    </row>
    <row r="39" spans="1:4" ht="7.5" customHeight="1">
      <c r="A39" s="53"/>
      <c r="B39" s="64"/>
      <c r="C39" s="65"/>
    </row>
    <row r="40" spans="1:4" ht="9.75" customHeight="1">
      <c r="A40" s="66" t="s">
        <v>534</v>
      </c>
      <c r="B40" s="39"/>
      <c r="C40" s="40">
        <f>C6-C8+C31</f>
        <v>3624566.15</v>
      </c>
    </row>
    <row r="41" spans="1:4" ht="9.75" customHeight="1">
      <c r="A41" s="1"/>
      <c r="B41" s="1"/>
      <c r="C41" s="1"/>
    </row>
    <row r="42" spans="1:4" ht="9.75" customHeight="1">
      <c r="A42" s="1"/>
      <c r="B42" s="14" t="s">
        <v>66</v>
      </c>
      <c r="C42" s="1"/>
    </row>
    <row r="43" spans="1:4" ht="9.75" customHeight="1">
      <c r="A43" s="1"/>
      <c r="B43" s="14"/>
      <c r="C43" s="1"/>
    </row>
    <row r="44" spans="1:4" ht="9.75" customHeight="1">
      <c r="A44" s="1"/>
      <c r="B44" s="14"/>
      <c r="C44" s="1"/>
    </row>
    <row r="45" spans="1:4" ht="9.75" customHeight="1">
      <c r="A45" s="1"/>
      <c r="B45" s="14"/>
      <c r="C45" s="1"/>
    </row>
    <row r="48" spans="1:4" ht="15" customHeight="1">
      <c r="B48" s="99" t="s">
        <v>586</v>
      </c>
      <c r="D48" s="99" t="s">
        <v>587</v>
      </c>
    </row>
    <row r="49" spans="2:4" ht="15" customHeight="1">
      <c r="B49" s="99" t="s">
        <v>588</v>
      </c>
      <c r="D49" s="99" t="s">
        <v>589</v>
      </c>
    </row>
    <row r="50" spans="2:4" ht="15" customHeight="1">
      <c r="B50" s="99" t="s">
        <v>590</v>
      </c>
      <c r="D50" s="99" t="s">
        <v>591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1"/>
  <sheetViews>
    <sheetView tabSelected="1" workbookViewId="0">
      <selection activeCell="D21" sqref="D2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69" t="s">
        <v>598</v>
      </c>
      <c r="B1" s="170"/>
      <c r="C1" s="170"/>
      <c r="D1" s="170"/>
      <c r="E1" s="170"/>
      <c r="F1" s="170"/>
      <c r="G1" s="74" t="s">
        <v>0</v>
      </c>
      <c r="H1" s="75">
        <f>'Notas a los Edos Financieros'!D1</f>
        <v>2024</v>
      </c>
      <c r="I1" s="14"/>
      <c r="J1" s="14"/>
    </row>
    <row r="2" spans="1:10" ht="11.25" customHeight="1">
      <c r="A2" s="169" t="s">
        <v>535</v>
      </c>
      <c r="B2" s="170"/>
      <c r="C2" s="170"/>
      <c r="D2" s="170"/>
      <c r="E2" s="170"/>
      <c r="F2" s="170"/>
      <c r="G2" s="74" t="s">
        <v>2</v>
      </c>
      <c r="H2" s="75" t="str">
        <f>'Notas a los Edos Financieros'!D2</f>
        <v>Trimestral</v>
      </c>
      <c r="I2" s="14"/>
      <c r="J2" s="14"/>
    </row>
    <row r="3" spans="1:10" ht="11.25" customHeight="1">
      <c r="A3" s="171" t="s">
        <v>592</v>
      </c>
      <c r="B3" s="172"/>
      <c r="C3" s="172"/>
      <c r="D3" s="172"/>
      <c r="E3" s="172"/>
      <c r="F3" s="172"/>
      <c r="G3" s="74" t="s">
        <v>4</v>
      </c>
      <c r="H3" s="75">
        <f>'Notas a los Edos Financieros'!D3</f>
        <v>3</v>
      </c>
      <c r="I3" s="14"/>
      <c r="J3" s="14"/>
    </row>
    <row r="4" spans="1:10" ht="11.25" customHeight="1">
      <c r="A4" s="171" t="s">
        <v>5</v>
      </c>
      <c r="B4" s="172"/>
      <c r="C4" s="172"/>
      <c r="D4" s="172"/>
      <c r="E4" s="172"/>
      <c r="F4" s="172"/>
      <c r="G4" s="74"/>
      <c r="H4" s="75"/>
      <c r="I4" s="14"/>
      <c r="J4" s="14"/>
    </row>
    <row r="5" spans="1:10" ht="9.75" customHeight="1">
      <c r="A5" s="134" t="s">
        <v>68</v>
      </c>
      <c r="B5" s="135"/>
      <c r="C5" s="135"/>
      <c r="D5" s="135"/>
      <c r="E5" s="135"/>
      <c r="F5" s="135"/>
      <c r="G5" s="77"/>
      <c r="H5" s="77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95" t="s">
        <v>70</v>
      </c>
      <c r="B8" s="95" t="s">
        <v>482</v>
      </c>
      <c r="C8" s="96" t="s">
        <v>536</v>
      </c>
      <c r="D8" s="96" t="s">
        <v>537</v>
      </c>
      <c r="E8" s="96" t="s">
        <v>538</v>
      </c>
      <c r="F8" s="96" t="s">
        <v>539</v>
      </c>
      <c r="G8" s="96" t="s">
        <v>540</v>
      </c>
      <c r="H8" s="96" t="s">
        <v>541</v>
      </c>
      <c r="I8" s="96" t="s">
        <v>542</v>
      </c>
      <c r="J8" s="96" t="s">
        <v>543</v>
      </c>
    </row>
    <row r="9" spans="1:10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23.25">
      <c r="A37" s="140">
        <v>8000</v>
      </c>
      <c r="B37" s="144" t="s">
        <v>600</v>
      </c>
      <c r="C37" s="141"/>
      <c r="D37" s="31"/>
      <c r="E37" s="31"/>
      <c r="F37" s="31"/>
      <c r="G37" s="31"/>
      <c r="H37" s="31"/>
      <c r="I37" s="31"/>
      <c r="J37" s="31"/>
    </row>
    <row r="38" spans="1:10" ht="9.75" customHeight="1" thickBot="1">
      <c r="A38" s="137"/>
      <c r="B38" s="137"/>
      <c r="C38" s="126"/>
      <c r="D38" s="14"/>
      <c r="E38" s="14"/>
      <c r="F38" s="14"/>
      <c r="G38" s="14"/>
      <c r="H38" s="14"/>
      <c r="I38" s="14"/>
      <c r="J38" s="14"/>
    </row>
    <row r="39" spans="1:10">
      <c r="A39" s="137"/>
      <c r="B39" s="173" t="s">
        <v>570</v>
      </c>
      <c r="C39" s="174"/>
      <c r="D39" s="14"/>
      <c r="E39" s="14"/>
      <c r="F39" s="14"/>
      <c r="G39" s="14"/>
      <c r="H39" s="14"/>
      <c r="I39" s="14"/>
      <c r="J39" s="14"/>
    </row>
    <row r="40" spans="1:10" ht="9.75" customHeight="1">
      <c r="A40" s="137"/>
      <c r="B40" s="121" t="s">
        <v>482</v>
      </c>
      <c r="C40" s="118">
        <v>2024</v>
      </c>
      <c r="D40" s="14"/>
      <c r="E40" s="14"/>
      <c r="F40" s="14"/>
      <c r="G40" s="14"/>
      <c r="H40" s="14"/>
      <c r="I40" s="14"/>
      <c r="J40" s="14"/>
    </row>
    <row r="41" spans="1:10">
      <c r="A41" s="139">
        <v>8110</v>
      </c>
      <c r="B41" s="133" t="s">
        <v>571</v>
      </c>
      <c r="C41" s="119">
        <v>5645810.6699999999</v>
      </c>
      <c r="D41" s="14"/>
      <c r="E41" s="14"/>
      <c r="F41" s="14"/>
      <c r="G41" s="14"/>
      <c r="H41" s="14"/>
      <c r="I41" s="14"/>
      <c r="J41" s="14"/>
    </row>
    <row r="42" spans="1:10">
      <c r="A42" s="139">
        <v>8120</v>
      </c>
      <c r="B42" s="133" t="s">
        <v>572</v>
      </c>
      <c r="C42" s="119">
        <v>-511323.39</v>
      </c>
      <c r="D42" s="14"/>
      <c r="E42" s="14"/>
      <c r="F42" s="14"/>
      <c r="G42" s="14"/>
      <c r="H42" s="14"/>
      <c r="I42" s="14"/>
      <c r="J42" s="14"/>
    </row>
    <row r="43" spans="1:10">
      <c r="A43" s="139">
        <v>8130</v>
      </c>
      <c r="B43" s="133" t="s">
        <v>573</v>
      </c>
      <c r="C43" s="119">
        <v>0</v>
      </c>
      <c r="D43" s="14"/>
      <c r="E43" s="14"/>
      <c r="F43" s="14"/>
      <c r="G43" s="14"/>
      <c r="H43" s="14"/>
      <c r="I43" s="14"/>
      <c r="J43" s="14"/>
    </row>
    <row r="44" spans="1:10">
      <c r="A44" s="139">
        <v>8140</v>
      </c>
      <c r="B44" s="133" t="s">
        <v>574</v>
      </c>
      <c r="C44" s="119">
        <v>0</v>
      </c>
      <c r="D44" s="14"/>
      <c r="E44" s="14"/>
      <c r="F44" s="14"/>
      <c r="G44" s="14"/>
      <c r="H44" s="14"/>
      <c r="I44" s="14"/>
      <c r="J44" s="14"/>
    </row>
    <row r="45" spans="1:10" ht="15.75" thickBot="1">
      <c r="A45" s="139">
        <v>8150</v>
      </c>
      <c r="B45" s="124" t="s">
        <v>575</v>
      </c>
      <c r="C45" s="120">
        <v>-5134487.28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37"/>
      <c r="B46" s="132"/>
      <c r="C46" s="122"/>
      <c r="D46" s="14"/>
      <c r="E46" s="14"/>
      <c r="F46" s="14"/>
      <c r="G46" s="14"/>
      <c r="H46" s="14"/>
      <c r="I46" s="14"/>
      <c r="J46" s="14"/>
    </row>
    <row r="47" spans="1:10" ht="9.75" customHeight="1" thickBot="1">
      <c r="A47" s="137"/>
      <c r="B47" s="142"/>
      <c r="C47" s="143"/>
      <c r="D47" s="14"/>
      <c r="E47" s="14"/>
      <c r="F47" s="14"/>
      <c r="G47" s="14"/>
      <c r="H47" s="14"/>
      <c r="I47" s="14"/>
      <c r="J47" s="14"/>
    </row>
    <row r="48" spans="1:10">
      <c r="A48" s="137"/>
      <c r="B48" s="173" t="s">
        <v>576</v>
      </c>
      <c r="C48" s="174"/>
      <c r="D48" s="14"/>
      <c r="E48" s="14"/>
      <c r="F48" s="14"/>
      <c r="G48" s="14"/>
      <c r="H48" s="14"/>
      <c r="I48" s="14"/>
      <c r="J48" s="14"/>
    </row>
    <row r="49" spans="1:3" ht="9.75" customHeight="1">
      <c r="A49" s="137"/>
      <c r="B49" s="131" t="s">
        <v>482</v>
      </c>
      <c r="C49" s="118">
        <v>2024</v>
      </c>
    </row>
    <row r="50" spans="1:3">
      <c r="A50" s="139">
        <v>8210</v>
      </c>
      <c r="B50" s="133" t="s">
        <v>577</v>
      </c>
      <c r="C50" s="130">
        <v>-5645810.6699999999</v>
      </c>
    </row>
    <row r="51" spans="1:3">
      <c r="A51" s="139">
        <v>8220</v>
      </c>
      <c r="B51" s="133" t="s">
        <v>578</v>
      </c>
      <c r="C51" s="130">
        <v>2384802.41</v>
      </c>
    </row>
    <row r="52" spans="1:3">
      <c r="A52" s="139">
        <v>8230</v>
      </c>
      <c r="B52" s="133" t="s">
        <v>579</v>
      </c>
      <c r="C52" s="130">
        <v>-838012.49</v>
      </c>
    </row>
    <row r="53" spans="1:3">
      <c r="A53" s="139">
        <v>8240</v>
      </c>
      <c r="B53" s="133" t="s">
        <v>580</v>
      </c>
      <c r="C53" s="130">
        <v>0</v>
      </c>
    </row>
    <row r="54" spans="1:3">
      <c r="A54" s="139">
        <v>8250</v>
      </c>
      <c r="B54" s="133" t="s">
        <v>581</v>
      </c>
      <c r="C54" s="130">
        <v>0</v>
      </c>
    </row>
    <row r="55" spans="1:3">
      <c r="A55" s="139">
        <v>8260</v>
      </c>
      <c r="B55" s="133" t="s">
        <v>582</v>
      </c>
      <c r="C55" s="130">
        <v>9754</v>
      </c>
    </row>
    <row r="56" spans="1:3" ht="15.75" thickBot="1">
      <c r="A56" s="139">
        <v>8270</v>
      </c>
      <c r="B56" s="124" t="s">
        <v>583</v>
      </c>
      <c r="C56" s="136">
        <v>4089266.75</v>
      </c>
    </row>
    <row r="57" spans="1:3" ht="9.75" customHeight="1">
      <c r="A57" s="14"/>
      <c r="B57" s="14"/>
      <c r="C57" s="14"/>
    </row>
    <row r="58" spans="1:3" ht="9.75" customHeight="1">
      <c r="A58" s="137"/>
      <c r="B58" s="138" t="s">
        <v>66</v>
      </c>
      <c r="C58" s="137"/>
    </row>
    <row r="59" spans="1:3" ht="9.75" customHeight="1">
      <c r="A59" s="14"/>
      <c r="B59" s="14"/>
      <c r="C59" s="14"/>
    </row>
    <row r="60" spans="1:3" ht="9.75" customHeight="1">
      <c r="A60" s="14"/>
      <c r="B60" s="14"/>
      <c r="C60" s="14"/>
    </row>
    <row r="61" spans="1:3" ht="9.75" customHeight="1">
      <c r="A61" s="14"/>
      <c r="B61" s="14"/>
      <c r="C61" s="14"/>
    </row>
    <row r="62" spans="1:3" ht="9.75" customHeight="1">
      <c r="A62" s="14"/>
      <c r="B62" s="14"/>
      <c r="C62" s="14"/>
    </row>
    <row r="63" spans="1:3" ht="9.75" customHeight="1">
      <c r="A63" s="14"/>
      <c r="B63" s="14"/>
      <c r="C63" s="14"/>
    </row>
    <row r="64" spans="1:3" ht="9.75" customHeight="1">
      <c r="A64" s="14"/>
      <c r="B64" s="14"/>
      <c r="C64" s="14"/>
    </row>
    <row r="65" spans="1:4" ht="9.75" customHeight="1">
      <c r="A65" s="14"/>
      <c r="B65" s="14"/>
      <c r="C65" s="14"/>
    </row>
    <row r="69" spans="1:4" ht="15" customHeight="1">
      <c r="B69" s="99" t="s">
        <v>586</v>
      </c>
      <c r="D69" s="99" t="s">
        <v>587</v>
      </c>
    </row>
    <row r="70" spans="1:4" ht="15" customHeight="1">
      <c r="B70" s="99" t="s">
        <v>588</v>
      </c>
      <c r="D70" s="99" t="s">
        <v>589</v>
      </c>
    </row>
    <row r="71" spans="1:4" ht="15" customHeight="1">
      <c r="B71" s="99" t="s">
        <v>590</v>
      </c>
      <c r="D71" s="99" t="s">
        <v>591</v>
      </c>
    </row>
  </sheetData>
  <mergeCells count="6">
    <mergeCell ref="A1:F1"/>
    <mergeCell ref="A2:F2"/>
    <mergeCell ref="A3:F3"/>
    <mergeCell ref="A4:F4"/>
    <mergeCell ref="B48:C48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 Balcazar</cp:lastModifiedBy>
  <cp:revision/>
  <cp:lastPrinted>2024-10-23T15:44:19Z</cp:lastPrinted>
  <dcterms:created xsi:type="dcterms:W3CDTF">2024-07-17T18:53:12Z</dcterms:created>
  <dcterms:modified xsi:type="dcterms:W3CDTF">2024-10-23T15:44:23Z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