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MICHELLE\SIRET-CUENTA PUBLICA\2023\2304\"/>
    </mc:Choice>
  </mc:AlternateContent>
  <bookViews>
    <workbookView xWindow="0" yWindow="0" windowWidth="23040" windowHeight="952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60" i="62" l="1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63" i="62"/>
  <c r="C48" i="62" s="1"/>
  <c r="C122" i="62" s="1"/>
  <c r="C58" i="60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37" i="64" s="1"/>
  <c r="C15" i="63"/>
  <c r="C7" i="63"/>
  <c r="C20" i="63" s="1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>
  <authors>
    <author>Cecilia Figueroa Ramirez</author>
  </authors>
  <commentList>
    <comment ref="B111" authorId="0" shapeId="0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<sst xmlns="http://schemas.openxmlformats.org/spreadsheetml/2006/main" count="1013" uniqueCount="670">
  <si>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</si>
  <si>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</si>
  <si>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</si>
  <si>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</si>
  <si>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</si>
  <si>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</si>
  <si>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</si>
  <si>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</si>
  <si>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</si>
  <si>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</si>
  <si>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</si>
  <si>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</si>
  <si>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</si>
  <si>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</si>
  <si>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</si>
  <si>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</si>
  <si>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</si>
  <si>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</si>
  <si>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</si>
  <si>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</si>
  <si>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</si>
  <si>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</si>
  <si>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</si>
  <si>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</si>
  <si>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</si>
  <si>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</si>
  <si>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</si>
  <si>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</si>
  <si>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</si>
  <si>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</si>
  <si>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</si>
  <si>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</si>
  <si>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</si>
  <si>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</si>
  <si>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</si>
  <si>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</si>
  <si>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</si>
  <si>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</si>
  <si>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</si>
  <si>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</si>
  <si>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</si>
  <si>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</si>
  <si>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</si>
  <si>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</si>
  <si>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</si>
  <si>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</si>
  <si>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</si>
  <si>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</si>
  <si>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</si>
  <si>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</si>
  <si>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</si>
  <si>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</si>
  <si>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</si>
  <si>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</si>
  <si>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</si>
  <si>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</si>
  <si>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</si>
  <si>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</si>
  <si>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</si>
  <si>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</si>
  <si>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</si>
  <si>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</si>
  <si>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</si>
  <si>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</si>
  <si>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</si>
  <si>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</si>
  <si>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</si>
  <si>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</si>
  <si>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</si>
  <si>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</si>
  <si>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</si>
  <si>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</si>
  <si>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</si>
  <si>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</si>
  <si>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</si>
  <si>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</si>
  <si>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</si>
  <si>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</si>
  <si>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</si>
  <si>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</si>
  <si>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</si>
  <si>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</si>
  <si>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</si>
  <si>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</si>
  <si>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</si>
  <si>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</si>
  <si>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</si>
  <si>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</si>
  <si>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</si>
  <si>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</si>
  <si>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</si>
  <si>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</si>
  <si>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</si>
  <si>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</si>
  <si>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</si>
  <si>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</si>
  <si>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</si>
  <si>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</si>
  <si>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</si>
  <si>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</si>
  <si>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</si>
  <si>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</si>
  <si>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</si>
  <si>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</si>
  <si>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</si>
  <si>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</si>
  <si>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</si>
  <si>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</si>
  <si>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</si>
  <si>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</si>
  <si>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</si>
  <si>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</si>
  <si>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</si>
  <si>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</si>
  <si>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</si>
  <si>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</si>
  <si>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</si>
  <si>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</si>
  <si>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</si>
  <si>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</si>
  <si>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</si>
  <si>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</si>
  <si>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</si>
  <si>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</si>
  <si>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</si>
  <si>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</si>
  <si>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</si>
  <si>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</si>
  <si>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</si>
  <si>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</si>
  <si>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</si>
  <si>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</si>
  <si>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</si>
  <si>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</si>
  <si>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</si>
  <si>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</si>
  <si>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</si>
  <si>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</si>
  <si>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</si>
  <si>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</si>
  <si>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</si>
  <si>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</si>
  <si>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</si>
  <si>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</si>
  <si>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</si>
  <si>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</si>
  <si>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</si>
  <si>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</si>
  <si>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</si>
  <si>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</si>
  <si>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</si>
  <si>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</si>
  <si>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</si>
  <si>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</si>
  <si>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</si>
  <si>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</si>
  <si>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</si>
  <si>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</si>
  <si>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</si>
  <si>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</si>
  <si>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</si>
  <si>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</si>
  <si>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</si>
  <si>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</si>
  <si>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</si>
  <si>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</si>
  <si>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</si>
  <si>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</si>
  <si>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</si>
  <si>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</si>
  <si>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</si>
  <si>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</si>
  <si>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</si>
  <si>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</si>
  <si>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</si>
  <si>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</si>
  <si>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</si>
  <si>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</si>
  <si>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</si>
  <si>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</si>
  <si>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</si>
  <si>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</si>
  <si>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</si>
  <si>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</si>
  <si>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</si>
  <si>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</si>
  <si>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</si>
  <si>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</si>
  <si>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</si>
  <si>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</si>
  <si>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</si>
  <si>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</si>
  <si>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</si>
  <si>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</si>
  <si>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</si>
  <si>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</si>
  <si>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</si>
  <si>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</si>
  <si>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</si>
  <si>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</si>
  <si>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</si>
  <si>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</si>
  <si>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</si>
  <si>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</si>
  <si>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</si>
  <si>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</si>
  <si>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</si>
  <si>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</si>
  <si>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</si>
  <si>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</si>
  <si>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</si>
  <si>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</si>
  <si>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</si>
  <si>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</si>
  <si>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</si>
  <si>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</si>
  <si>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</si>
  <si>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</si>
  <si>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</si>
  <si>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</si>
  <si>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</si>
  <si>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</si>
  <si>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</si>
  <si>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</si>
  <si>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</si>
  <si>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</si>
  <si>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</si>
  <si>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</si>
  <si>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</si>
  <si>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</si>
  <si>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</si>
  <si>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</si>
  <si>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</si>
  <si>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</si>
  <si>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</si>
  <si>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</si>
  <si>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</si>
  <si>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</si>
  <si>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</si>
  <si>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</si>
  <si>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</si>
  <si>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</si>
  <si>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</si>
  <si>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</si>
  <si>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</si>
  <si>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</si>
  <si>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</si>
  <si>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</si>
  <si>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</si>
  <si>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</si>
  <si>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</si>
  <si>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</si>
  <si>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</si>
  <si>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</si>
  <si>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</si>
  <si>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</si>
  <si>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</si>
  <si>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</si>
  <si>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</si>
  <si>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</si>
  <si>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</si>
  <si>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</si>
  <si>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</si>
  <si>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</si>
  <si>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</si>
  <si>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</si>
  <si>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</si>
  <si>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</si>
  <si>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</si>
  <si>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</si>
  <si>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</si>
  <si>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</si>
  <si>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</si>
  <si>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</si>
  <si>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</si>
  <si>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</si>
  <si>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</si>
  <si>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</si>
  <si>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</si>
  <si>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</si>
  <si>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</si>
  <si>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</si>
  <si>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</si>
  <si>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</si>
  <si>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</si>
  <si>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</si>
  <si>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</si>
  <si>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</si>
  <si>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</si>
  <si>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</si>
  <si>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</si>
  <si>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</si>
  <si>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</si>
  <si>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</si>
  <si>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</si>
  <si>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</si>
  <si>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</si>
  <si>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</si>
  <si>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</si>
  <si>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</si>
  <si>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</si>
  <si>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</si>
  <si>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</si>
  <si>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</si>
  <si>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</si>
  <si>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</si>
  <si>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</si>
  <si>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</si>
  <si>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</si>
  <si>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</si>
  <si>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</si>
  <si>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</si>
  <si>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</si>
  <si>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</si>
  <si>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</si>
  <si>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</si>
  <si>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</si>
  <si>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</si>
  <si>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</si>
  <si>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</si>
  <si>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</si>
  <si>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</si>
  <si>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</si>
  <si>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</si>
  <si>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</si>
  <si>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</si>
  <si>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</si>
  <si>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</si>
  <si>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</si>
  <si>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</si>
  <si>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</si>
  <si>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</si>
  <si>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</si>
  <si>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</si>
  <si>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</si>
  <si>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</si>
  <si>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</si>
  <si>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</si>
  <si>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</si>
  <si>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</si>
  <si>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</si>
  <si>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</si>
  <si>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</si>
  <si>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</si>
  <si>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</si>
  <si>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</si>
  <si>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</si>
  <si>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</si>
  <si>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</si>
  <si>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</si>
  <si>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</si>
  <si>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</si>
  <si>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</si>
  <si>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</si>
  <si>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</si>
  <si>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</si>
  <si>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</si>
  <si>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</si>
  <si>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</si>
  <si>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</si>
  <si>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</si>
  <si>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</si>
  <si>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</si>
  <si>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</si>
  <si>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</si>
  <si>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</si>
  <si>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</si>
  <si>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</si>
  <si>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</si>
  <si>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</si>
  <si>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</si>
  <si>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</si>
  <si>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</si>
  <si>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</si>
  <si>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</si>
  <si>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</si>
  <si>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</si>
  <si>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</si>
  <si>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</si>
  <si>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</si>
  <si>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</si>
  <si>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</si>
  <si>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</si>
  <si>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</si>
  <si>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</si>
  <si>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</si>
  <si>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</si>
  <si>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</si>
  <si>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</si>
  <si>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</si>
  <si>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</si>
  <si>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</si>
  <si>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</si>
  <si>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</si>
  <si>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</si>
  <si>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</si>
  <si>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</si>
  <si>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</si>
  <si>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</si>
  <si>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</si>
  <si>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</si>
  <si>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</si>
  <si>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</si>
  <si>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</si>
  <si>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</si>
  <si>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</si>
  <si>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</si>
  <si>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</si>
  <si>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</si>
  <si>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</si>
  <si>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</si>
  <si>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</si>
  <si>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</si>
  <si>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</si>
  <si>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</si>
  <si>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</si>
  <si>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</si>
  <si>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</si>
  <si>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</si>
  <si>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</si>
  <si>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</si>
  <si>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</si>
  <si>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</si>
  <si>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</si>
  <si>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</si>
  <si>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</si>
  <si>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</si>
  <si>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</si>
  <si>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</si>
  <si>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</si>
  <si>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</si>
  <si>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</si>
  <si>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</si>
  <si>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</si>
  <si>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</si>
  <si>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</si>
  <si>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</si>
  <si>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</si>
  <si>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</si>
  <si>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</si>
  <si>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</si>
  <si>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</si>
  <si>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</si>
  <si>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</si>
  <si>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</si>
  <si>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</si>
  <si>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</si>
  <si>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</si>
  <si>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</si>
  <si>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</si>
  <si>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</si>
  <si>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</si>
  <si>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</si>
  <si>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</si>
  <si>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</si>
  <si>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</si>
  <si>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</si>
  <si>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</si>
  <si>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</si>
  <si>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</si>
  <si>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</si>
  <si>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</si>
  <si>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</si>
  <si>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</si>
  <si>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</si>
  <si>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</si>
  <si>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</si>
  <si>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</si>
  <si>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</si>
  <si>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</si>
  <si>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</si>
  <si>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</si>
  <si>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</si>
  <si>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</si>
  <si>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</si>
  <si>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</si>
  <si>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</si>
  <si>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</si>
  <si>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</si>
  <si>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</si>
  <si>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</si>
  <si>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</si>
  <si>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</si>
  <si>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</si>
  <si>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</si>
  <si>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</si>
  <si>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</si>
  <si>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</si>
  <si>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</si>
  <si>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</si>
  <si>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</si>
  <si>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</si>
  <si>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</si>
  <si>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</si>
  <si>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</si>
  <si>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</si>
  <si>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</si>
  <si>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</si>
  <si>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</si>
  <si>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</si>
  <si>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</si>
  <si>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</si>
  <si>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</si>
  <si>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</si>
  <si>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</si>
  <si>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</si>
  <si>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</si>
  <si>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</si>
  <si>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</si>
  <si>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</si>
  <si>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</si>
  <si>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</si>
  <si>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</si>
  <si>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</si>
  <si>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</si>
  <si>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</si>
  <si>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</si>
  <si>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</si>
  <si>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</si>
  <si>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</si>
  <si>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</si>
  <si>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</si>
  <si>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</si>
  <si>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</si>
  <si>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</si>
  <si>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</si>
  <si>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</si>
  <si>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</si>
  <si>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</si>
  <si>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</si>
  <si>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</si>
  <si>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</si>
  <si>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</si>
  <si>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</si>
  <si>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</si>
  <si>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</si>
  <si>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</si>
  <si>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</si>
  <si>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</si>
  <si>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</si>
  <si>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</si>
  <si>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</si>
  <si>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</si>
  <si>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</si>
  <si>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</si>
  <si>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</si>
  <si>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</si>
  <si>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</si>
  <si>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</si>
  <si>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</si>
  <si>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</si>
  <si>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</si>
  <si>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</si>
  <si>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</si>
  <si>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</si>
  <si>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</si>
  <si>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</si>
  <si>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</si>
  <si>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</si>
  <si>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</si>
  <si>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</si>
  <si>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</si>
  <si>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</si>
  <si>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</si>
  <si>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</si>
  <si>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</si>
  <si>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</si>
  <si>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</si>
  <si>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</si>
  <si>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</si>
  <si>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</si>
  <si>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</si>
  <si>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</si>
  <si>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</si>
  <si>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</si>
  <si>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</si>
  <si>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</si>
  <si>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</si>
  <si>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</si>
  <si>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</si>
  <si>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</si>
  <si>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</si>
  <si>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</si>
  <si>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</si>
  <si>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</si>
  <si>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</si>
  <si>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</si>
  <si>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</si>
  <si>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</si>
  <si>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</si>
  <si>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</si>
  <si>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</si>
  <si>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</si>
  <si>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</si>
  <si>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</si>
  <si>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</si>
  <si>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</si>
  <si>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</si>
  <si>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</si>
  <si>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</si>
  <si>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</si>
  <si>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</si>
  <si>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</si>
  <si>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</si>
  <si>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</si>
  <si>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</si>
  <si>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</si>
  <si>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</si>
  <si>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</si>
  <si>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</si>
  <si>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</si>
  <si>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</si>
  <si>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</si>
  <si>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</si>
  <si>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</si>
  <si>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</si>
  <si>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</si>
  <si>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</si>
  <si>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</si>
  <si>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</si>
  <si>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</si>
  <si>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</si>
  <si>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</si>
  <si>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</si>
  <si>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</si>
  <si>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</si>
  <si>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</si>
  <si>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</si>
  <si>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</si>
  <si>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</si>
  <si>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</si>
  <si>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</si>
  <si>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</si>
  <si>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</si>
  <si>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</si>
  <si>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</si>
  <si>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</si>
  <si>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</si>
  <si>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</si>
  <si>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</si>
  <si>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</si>
  <si>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</si>
  <si>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</si>
  <si>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</si>
  <si>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</si>
  <si>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</si>
  <si>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</si>
  <si>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</si>
  <si>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</si>
  <si>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</si>
  <si>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</si>
  <si>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</si>
  <si>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</si>
  <si>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</si>
  <si>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</si>
  <si>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</si>
  <si>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</si>
  <si>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</si>
  <si>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</si>
  <si>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</si>
  <si>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</si>
  <si>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</si>
  <si>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para las Personas con Discapacidad Salamanca</t>
  </si>
  <si>
    <t>Correspondiente del 1 de Enero al 31 de Diciembre de 2023</t>
  </si>
  <si>
    <t>C.P.MICHELLE RUBI REYES RAMÍREZ</t>
  </si>
  <si>
    <t>LIC.HÉCTOR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</si>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</sst>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/>
    <cellStyle name="Millares 2 2" xfId="15"/>
    <cellStyle name="Millares 2 3" xfId="16"/>
    <cellStyle name="Millares 3" xfId="19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2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F11" sqref="F1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70" t="s">
        <v>662</v>
      </c>
      <c r="B1" s="170"/>
      <c r="C1" s="17"/>
      <c r="D1" s="14" t="s">
        <v>602</v>
      </c>
      <c r="E1" s="15">
        <v>2023</v>
      </c>
    </row>
    <row r="2" spans="1:5" ht="18.95" customHeight="1" x14ac:dyDescent="0.2">
      <c r="A2" s="171" t="s">
        <v>601</v>
      </c>
      <c r="B2" s="171"/>
      <c r="C2" s="36"/>
      <c r="D2" s="14" t="s">
        <v>603</v>
      </c>
      <c r="E2" s="17" t="s">
        <v>608</v>
      </c>
    </row>
    <row r="3" spans="1:5" ht="18.95" customHeight="1" x14ac:dyDescent="0.2">
      <c r="A3" s="172" t="s">
        <v>663</v>
      </c>
      <c r="B3" s="172"/>
      <c r="C3" s="17"/>
      <c r="D3" s="14" t="s">
        <v>604</v>
      </c>
      <c r="E3" s="15">
        <v>4</v>
      </c>
    </row>
    <row r="4" spans="1:5" s="93" customFormat="1" ht="18.95" customHeight="1" x14ac:dyDescent="0.2">
      <c r="A4" s="172" t="s">
        <v>623</v>
      </c>
      <c r="B4" s="172"/>
      <c r="C4" s="172"/>
      <c r="D4" s="172"/>
      <c r="E4" s="172"/>
    </row>
    <row r="5" spans="1:5" ht="15" customHeight="1" x14ac:dyDescent="0.2">
      <c r="A5" s="138" t="s">
        <v>41</v>
      </c>
      <c r="B5" s="137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  <c r="C15" s="4">
        <v>0</v>
      </c>
    </row>
    <row r="16" spans="1:5" x14ac:dyDescent="0.2">
      <c r="A16" s="45" t="s">
        <v>9</v>
      </c>
      <c r="B16" s="46" t="s">
        <v>10</v>
      </c>
      <c r="C16" s="4">
        <v>0</v>
      </c>
    </row>
    <row r="17" spans="1:3" x14ac:dyDescent="0.2">
      <c r="A17" s="45" t="s">
        <v>11</v>
      </c>
      <c r="B17" s="46" t="s">
        <v>12</v>
      </c>
      <c r="C17" s="4">
        <v>0</v>
      </c>
    </row>
    <row r="18" spans="1:3" x14ac:dyDescent="0.2">
      <c r="A18" s="45" t="s">
        <v>13</v>
      </c>
      <c r="B18" s="46" t="s">
        <v>14</v>
      </c>
      <c r="C18" s="4">
        <v>0</v>
      </c>
    </row>
    <row r="19" spans="1:3" x14ac:dyDescent="0.2">
      <c r="A19" s="45" t="s">
        <v>15</v>
      </c>
      <c r="B19" s="46" t="s">
        <v>16</v>
      </c>
      <c r="C19" s="4">
        <v>0</v>
      </c>
    </row>
    <row r="20" spans="1:3" x14ac:dyDescent="0.2">
      <c r="A20" s="45" t="s">
        <v>17</v>
      </c>
      <c r="B20" s="46" t="s">
        <v>585</v>
      </c>
      <c r="C20" s="4">
        <v>0</v>
      </c>
    </row>
    <row r="21" spans="1:3" x14ac:dyDescent="0.2">
      <c r="A21" s="45" t="s">
        <v>18</v>
      </c>
      <c r="B21" s="46" t="s">
        <v>19</v>
      </c>
    </row>
    <row r="22" spans="1:3" x14ac:dyDescent="0.2">
      <c r="A22" s="45" t="s">
        <v>20</v>
      </c>
      <c r="B22" s="46" t="s">
        <v>183</v>
      </c>
    </row>
    <row r="23" spans="1:3" x14ac:dyDescent="0.2">
      <c r="A23" s="45" t="s">
        <v>21</v>
      </c>
      <c r="B23" s="46" t="s">
        <v>22</v>
      </c>
    </row>
    <row r="24" spans="1:3" x14ac:dyDescent="0.2">
      <c r="A24" s="94" t="s">
        <v>569</v>
      </c>
      <c r="B24" s="95" t="s">
        <v>304</v>
      </c>
    </row>
    <row r="25" spans="1:3" x14ac:dyDescent="0.2">
      <c r="A25" s="94" t="s">
        <v>570</v>
      </c>
      <c r="B25" s="95" t="s">
        <v>571</v>
      </c>
    </row>
    <row r="26" spans="1:3" s="93" customFormat="1" x14ac:dyDescent="0.2">
      <c r="A26" s="94" t="s">
        <v>572</v>
      </c>
      <c r="B26" s="95" t="s">
        <v>341</v>
      </c>
    </row>
    <row r="27" spans="1:3" x14ac:dyDescent="0.2">
      <c r="A27" s="94" t="s">
        <v>573</v>
      </c>
      <c r="B27" s="95" t="s">
        <v>358</v>
      </c>
      <c r="C27" s="4">
        <v>0</v>
      </c>
    </row>
    <row r="28" spans="1:3" x14ac:dyDescent="0.2">
      <c r="A28" s="45" t="s">
        <v>23</v>
      </c>
      <c r="B28" s="46" t="s">
        <v>24</v>
      </c>
    </row>
    <row r="29" spans="1:3" x14ac:dyDescent="0.2">
      <c r="A29" s="45" t="s">
        <v>25</v>
      </c>
      <c r="B29" s="46" t="s">
        <v>26</v>
      </c>
    </row>
    <row r="30" spans="1:3" x14ac:dyDescent="0.2">
      <c r="A30" s="45" t="s">
        <v>27</v>
      </c>
      <c r="B30" s="46" t="s">
        <v>28</v>
      </c>
    </row>
    <row r="31" spans="1:3" x14ac:dyDescent="0.2">
      <c r="A31" s="45" t="s">
        <v>29</v>
      </c>
      <c r="B31" s="46" t="s">
        <v>30</v>
      </c>
    </row>
    <row r="32" spans="1:3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93" t="s">
        <v>625</v>
      </c>
    </row>
    <row r="50" spans="2:5" x14ac:dyDescent="0.2">
      <c r="B50" s="167" t="s">
        <v>664</v>
      </c>
      <c r="C50" s="168" t="s">
        <v>665</v>
      </c>
      <c r="D50" s="168"/>
      <c r="E50" s="93"/>
    </row>
    <row r="51" spans="2:5" x14ac:dyDescent="0.2">
      <c r="B51" s="167" t="s">
        <v>666</v>
      </c>
      <c r="C51" s="169" t="s">
        <v>667</v>
      </c>
      <c r="D51" s="169"/>
      <c r="E51" s="169"/>
    </row>
    <row r="52" spans="2:5" x14ac:dyDescent="0.2">
      <c r="B52" s="167" t="s">
        <v>668</v>
      </c>
      <c r="C52" s="169" t="s">
        <v>669</v>
      </c>
      <c r="D52" s="169"/>
      <c r="E52" s="169"/>
    </row>
  </sheetData>
  <sheetProtection formatCells="0" formatColumns="0" formatRows="0" autoFilter="0" pivotTables="0"/>
  <mergeCells count="6">
    <mergeCell ref="C51:E51"/>
    <mergeCell ref="C52:E52"/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workbookViewId="0">
      <selection activeCell="C36" sqref="C36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76" t="s">
        <v>662</v>
      </c>
      <c r="B1" s="177"/>
      <c r="C1" s="178"/>
    </row>
    <row r="2" spans="1:3" s="37" customFormat="1" ht="18" customHeight="1" x14ac:dyDescent="0.25">
      <c r="A2" s="179" t="s">
        <v>613</v>
      </c>
      <c r="B2" s="180"/>
      <c r="C2" s="181"/>
    </row>
    <row r="3" spans="1:3" s="37" customFormat="1" ht="18" customHeight="1" x14ac:dyDescent="0.25">
      <c r="A3" s="179" t="s">
        <v>663</v>
      </c>
      <c r="B3" s="182"/>
      <c r="C3" s="181"/>
    </row>
    <row r="4" spans="1:3" s="40" customFormat="1" ht="18" customHeight="1" x14ac:dyDescent="0.2">
      <c r="A4" s="183" t="s">
        <v>614</v>
      </c>
      <c r="B4" s="184"/>
      <c r="C4" s="185"/>
    </row>
    <row r="5" spans="1:3" s="38" customFormat="1" x14ac:dyDescent="0.2">
      <c r="A5" s="58" t="s">
        <v>521</v>
      </c>
      <c r="B5" s="58"/>
      <c r="C5" s="145">
        <v>6437233.7300000004</v>
      </c>
    </row>
    <row r="6" spans="1:3" x14ac:dyDescent="0.2">
      <c r="A6" s="59"/>
      <c r="B6" s="60"/>
      <c r="C6" s="61"/>
    </row>
    <row r="7" spans="1:3" x14ac:dyDescent="0.2">
      <c r="A7" s="68" t="s">
        <v>522</v>
      </c>
      <c r="B7" s="68"/>
      <c r="C7" s="146">
        <f>SUM(C8:C13)</f>
        <v>0</v>
      </c>
    </row>
    <row r="8" spans="1:3" x14ac:dyDescent="0.2">
      <c r="A8" s="76" t="s">
        <v>523</v>
      </c>
      <c r="B8" s="75" t="s">
        <v>342</v>
      </c>
      <c r="C8" s="147">
        <v>0</v>
      </c>
    </row>
    <row r="9" spans="1:3" x14ac:dyDescent="0.2">
      <c r="A9" s="62" t="s">
        <v>524</v>
      </c>
      <c r="B9" s="63" t="s">
        <v>533</v>
      </c>
      <c r="C9" s="147">
        <v>0</v>
      </c>
    </row>
    <row r="10" spans="1:3" x14ac:dyDescent="0.2">
      <c r="A10" s="62" t="s">
        <v>525</v>
      </c>
      <c r="B10" s="63" t="s">
        <v>350</v>
      </c>
      <c r="C10" s="147">
        <v>0</v>
      </c>
    </row>
    <row r="11" spans="1:3" x14ac:dyDescent="0.2">
      <c r="A11" s="62" t="s">
        <v>526</v>
      </c>
      <c r="B11" s="63" t="s">
        <v>351</v>
      </c>
      <c r="C11" s="147">
        <v>0</v>
      </c>
    </row>
    <row r="12" spans="1:3" x14ac:dyDescent="0.2">
      <c r="A12" s="62" t="s">
        <v>527</v>
      </c>
      <c r="B12" s="63" t="s">
        <v>352</v>
      </c>
      <c r="C12" s="147">
        <v>0</v>
      </c>
    </row>
    <row r="13" spans="1:3" x14ac:dyDescent="0.2">
      <c r="A13" s="64" t="s">
        <v>528</v>
      </c>
      <c r="B13" s="65" t="s">
        <v>529</v>
      </c>
      <c r="C13" s="147">
        <v>0</v>
      </c>
    </row>
    <row r="14" spans="1:3" x14ac:dyDescent="0.2">
      <c r="A14" s="74"/>
      <c r="B14" s="66"/>
      <c r="C14" s="67"/>
    </row>
    <row r="15" spans="1:3" x14ac:dyDescent="0.2">
      <c r="A15" s="68" t="s">
        <v>82</v>
      </c>
      <c r="B15" s="60"/>
      <c r="C15" s="146">
        <f>SUM(C16:C18)</f>
        <v>0</v>
      </c>
    </row>
    <row r="16" spans="1:3" x14ac:dyDescent="0.2">
      <c r="A16" s="69">
        <v>3.1</v>
      </c>
      <c r="B16" s="63" t="s">
        <v>532</v>
      </c>
      <c r="C16" s="147">
        <v>0</v>
      </c>
    </row>
    <row r="17" spans="1:4" x14ac:dyDescent="0.2">
      <c r="A17" s="70">
        <v>3.2</v>
      </c>
      <c r="B17" s="63" t="s">
        <v>530</v>
      </c>
      <c r="C17" s="147">
        <v>0</v>
      </c>
    </row>
    <row r="18" spans="1:4" x14ac:dyDescent="0.2">
      <c r="A18" s="70">
        <v>3.3</v>
      </c>
      <c r="B18" s="65" t="s">
        <v>531</v>
      </c>
      <c r="C18" s="148">
        <v>0</v>
      </c>
    </row>
    <row r="19" spans="1:4" x14ac:dyDescent="0.2">
      <c r="A19" s="59"/>
      <c r="B19" s="71"/>
      <c r="C19" s="72"/>
    </row>
    <row r="20" spans="1:4" x14ac:dyDescent="0.2">
      <c r="A20" s="73" t="s">
        <v>660</v>
      </c>
      <c r="B20" s="73"/>
      <c r="C20" s="145">
        <f>C5+C7-C15</f>
        <v>6437233.7300000004</v>
      </c>
    </row>
    <row r="22" spans="1:4" x14ac:dyDescent="0.2">
      <c r="B22" s="39" t="s">
        <v>625</v>
      </c>
    </row>
    <row r="29" spans="1:4" x14ac:dyDescent="0.2">
      <c r="B29" s="166" t="s">
        <v>664</v>
      </c>
      <c r="C29" s="169" t="s">
        <v>665</v>
      </c>
      <c r="D29" s="169"/>
    </row>
    <row r="30" spans="1:4" x14ac:dyDescent="0.2">
      <c r="B30" s="166" t="s">
        <v>666</v>
      </c>
      <c r="C30" s="169" t="s">
        <v>667</v>
      </c>
      <c r="D30" s="169"/>
    </row>
    <row r="31" spans="1:4" x14ac:dyDescent="0.2">
      <c r="B31" s="166" t="s">
        <v>668</v>
      </c>
      <c r="C31" s="169" t="s">
        <v>669</v>
      </c>
      <c r="D31" s="169"/>
    </row>
    <row r="32" spans="1:4" x14ac:dyDescent="0.2">
      <c r="B32" s="130"/>
      <c r="C32" s="130"/>
      <c r="D32" s="130"/>
    </row>
  </sheetData>
  <mergeCells count="7">
    <mergeCell ref="C30:D30"/>
    <mergeCell ref="C31:D31"/>
    <mergeCell ref="A1:C1"/>
    <mergeCell ref="A2:C2"/>
    <mergeCell ref="A3:C3"/>
    <mergeCell ref="A4:C4"/>
    <mergeCell ref="C29:D29"/>
  </mergeCells>
  <pageMargins left="0.7" right="0.7" top="0.75" bottom="0.75" header="0.3" footer="0.3"/>
  <pageSetup scale="84"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86" t="s">
        <v>662</v>
      </c>
      <c r="B1" s="187"/>
      <c r="C1" s="188"/>
    </row>
    <row r="2" spans="1:3" s="41" customFormat="1" ht="18.95" customHeight="1" x14ac:dyDescent="0.25">
      <c r="A2" s="189" t="s">
        <v>615</v>
      </c>
      <c r="B2" s="190"/>
      <c r="C2" s="191"/>
    </row>
    <row r="3" spans="1:3" s="41" customFormat="1" ht="18.95" customHeight="1" x14ac:dyDescent="0.25">
      <c r="A3" s="189" t="s">
        <v>663</v>
      </c>
      <c r="B3" s="192"/>
      <c r="C3" s="191"/>
    </row>
    <row r="4" spans="1:3" s="42" customFormat="1" x14ac:dyDescent="0.2">
      <c r="A4" s="183" t="s">
        <v>614</v>
      </c>
      <c r="B4" s="184"/>
      <c r="C4" s="185"/>
    </row>
    <row r="5" spans="1:3" x14ac:dyDescent="0.2">
      <c r="A5" s="84" t="s">
        <v>534</v>
      </c>
      <c r="B5" s="58"/>
      <c r="C5" s="149">
        <v>4862257.24</v>
      </c>
    </row>
    <row r="6" spans="1:3" x14ac:dyDescent="0.2">
      <c r="A6" s="78"/>
      <c r="B6" s="60"/>
      <c r="C6" s="79"/>
    </row>
    <row r="7" spans="1:3" x14ac:dyDescent="0.2">
      <c r="A7" s="68" t="s">
        <v>535</v>
      </c>
      <c r="B7" s="80"/>
      <c r="C7" s="146">
        <f>SUM(C8:C28)</f>
        <v>3051599.13</v>
      </c>
    </row>
    <row r="8" spans="1:3" x14ac:dyDescent="0.2">
      <c r="A8" s="128">
        <v>2.1</v>
      </c>
      <c r="B8" s="85" t="s">
        <v>370</v>
      </c>
      <c r="C8" s="150">
        <v>0</v>
      </c>
    </row>
    <row r="9" spans="1:3" x14ac:dyDescent="0.2">
      <c r="A9" s="128">
        <v>2.2000000000000002</v>
      </c>
      <c r="B9" s="85" t="s">
        <v>367</v>
      </c>
      <c r="C9" s="150">
        <v>0</v>
      </c>
    </row>
    <row r="10" spans="1:3" x14ac:dyDescent="0.2">
      <c r="A10" s="90">
        <v>2.2999999999999998</v>
      </c>
      <c r="B10" s="77" t="s">
        <v>237</v>
      </c>
      <c r="C10" s="150">
        <v>0</v>
      </c>
    </row>
    <row r="11" spans="1:3" x14ac:dyDescent="0.2">
      <c r="A11" s="90">
        <v>2.4</v>
      </c>
      <c r="B11" s="77" t="s">
        <v>238</v>
      </c>
      <c r="C11" s="150">
        <v>0</v>
      </c>
    </row>
    <row r="12" spans="1:3" x14ac:dyDescent="0.2">
      <c r="A12" s="90">
        <v>2.5</v>
      </c>
      <c r="B12" s="77" t="s">
        <v>239</v>
      </c>
      <c r="C12" s="150">
        <v>0</v>
      </c>
    </row>
    <row r="13" spans="1:3" x14ac:dyDescent="0.2">
      <c r="A13" s="90">
        <v>2.6</v>
      </c>
      <c r="B13" s="77" t="s">
        <v>240</v>
      </c>
      <c r="C13" s="150">
        <v>0</v>
      </c>
    </row>
    <row r="14" spans="1:3" x14ac:dyDescent="0.2">
      <c r="A14" s="90">
        <v>2.7</v>
      </c>
      <c r="B14" s="77" t="s">
        <v>241</v>
      </c>
      <c r="C14" s="150">
        <v>1520200.9</v>
      </c>
    </row>
    <row r="15" spans="1:3" x14ac:dyDescent="0.2">
      <c r="A15" s="90">
        <v>2.8</v>
      </c>
      <c r="B15" s="77" t="s">
        <v>242</v>
      </c>
      <c r="C15" s="150">
        <v>1531398.23</v>
      </c>
    </row>
    <row r="16" spans="1:3" x14ac:dyDescent="0.2">
      <c r="A16" s="90">
        <v>2.9</v>
      </c>
      <c r="B16" s="77" t="s">
        <v>244</v>
      </c>
      <c r="C16" s="150">
        <v>0</v>
      </c>
    </row>
    <row r="17" spans="1:3" x14ac:dyDescent="0.2">
      <c r="A17" s="90" t="s">
        <v>536</v>
      </c>
      <c r="B17" s="77" t="s">
        <v>537</v>
      </c>
      <c r="C17" s="150">
        <v>0</v>
      </c>
    </row>
    <row r="18" spans="1:3" x14ac:dyDescent="0.2">
      <c r="A18" s="90" t="s">
        <v>562</v>
      </c>
      <c r="B18" s="77" t="s">
        <v>246</v>
      </c>
      <c r="C18" s="150">
        <v>0</v>
      </c>
    </row>
    <row r="19" spans="1:3" x14ac:dyDescent="0.2">
      <c r="A19" s="90" t="s">
        <v>563</v>
      </c>
      <c r="B19" s="77" t="s">
        <v>538</v>
      </c>
      <c r="C19" s="150">
        <v>0</v>
      </c>
    </row>
    <row r="20" spans="1:3" x14ac:dyDescent="0.2">
      <c r="A20" s="90" t="s">
        <v>564</v>
      </c>
      <c r="B20" s="77" t="s">
        <v>539</v>
      </c>
      <c r="C20" s="150">
        <v>0</v>
      </c>
    </row>
    <row r="21" spans="1:3" x14ac:dyDescent="0.2">
      <c r="A21" s="90" t="s">
        <v>565</v>
      </c>
      <c r="B21" s="77" t="s">
        <v>540</v>
      </c>
      <c r="C21" s="150">
        <v>0</v>
      </c>
    </row>
    <row r="22" spans="1:3" x14ac:dyDescent="0.2">
      <c r="A22" s="90" t="s">
        <v>541</v>
      </c>
      <c r="B22" s="77" t="s">
        <v>542</v>
      </c>
      <c r="C22" s="150">
        <v>0</v>
      </c>
    </row>
    <row r="23" spans="1:3" x14ac:dyDescent="0.2">
      <c r="A23" s="90" t="s">
        <v>543</v>
      </c>
      <c r="B23" s="77" t="s">
        <v>544</v>
      </c>
      <c r="C23" s="150">
        <v>0</v>
      </c>
    </row>
    <row r="24" spans="1:3" x14ac:dyDescent="0.2">
      <c r="A24" s="90" t="s">
        <v>545</v>
      </c>
      <c r="B24" s="77" t="s">
        <v>546</v>
      </c>
      <c r="C24" s="150">
        <v>0</v>
      </c>
    </row>
    <row r="25" spans="1:3" x14ac:dyDescent="0.2">
      <c r="A25" s="90" t="s">
        <v>547</v>
      </c>
      <c r="B25" s="77" t="s">
        <v>548</v>
      </c>
      <c r="C25" s="150">
        <v>0</v>
      </c>
    </row>
    <row r="26" spans="1:3" x14ac:dyDescent="0.2">
      <c r="A26" s="90" t="s">
        <v>549</v>
      </c>
      <c r="B26" s="77" t="s">
        <v>550</v>
      </c>
      <c r="C26" s="150">
        <v>0</v>
      </c>
    </row>
    <row r="27" spans="1:3" x14ac:dyDescent="0.2">
      <c r="A27" s="90" t="s">
        <v>551</v>
      </c>
      <c r="B27" s="77" t="s">
        <v>552</v>
      </c>
      <c r="C27" s="150">
        <v>0</v>
      </c>
    </row>
    <row r="28" spans="1:3" x14ac:dyDescent="0.2">
      <c r="A28" s="90" t="s">
        <v>553</v>
      </c>
      <c r="B28" s="85" t="s">
        <v>554</v>
      </c>
      <c r="C28" s="150">
        <v>0</v>
      </c>
    </row>
    <row r="29" spans="1:3" x14ac:dyDescent="0.2">
      <c r="A29" s="91"/>
      <c r="B29" s="86"/>
      <c r="C29" s="87"/>
    </row>
    <row r="30" spans="1:3" x14ac:dyDescent="0.2">
      <c r="A30" s="88" t="s">
        <v>555</v>
      </c>
      <c r="B30" s="89"/>
      <c r="C30" s="151">
        <f>SUM(C31:C35)</f>
        <v>0</v>
      </c>
    </row>
    <row r="31" spans="1:3" x14ac:dyDescent="0.2">
      <c r="A31" s="90" t="s">
        <v>556</v>
      </c>
      <c r="B31" s="77" t="s">
        <v>439</v>
      </c>
      <c r="C31" s="150">
        <v>0</v>
      </c>
    </row>
    <row r="32" spans="1:3" x14ac:dyDescent="0.2">
      <c r="A32" s="90" t="s">
        <v>557</v>
      </c>
      <c r="B32" s="77" t="s">
        <v>80</v>
      </c>
      <c r="C32" s="150">
        <v>0</v>
      </c>
    </row>
    <row r="33" spans="1:4" x14ac:dyDescent="0.2">
      <c r="A33" s="90" t="s">
        <v>558</v>
      </c>
      <c r="B33" s="77" t="s">
        <v>449</v>
      </c>
      <c r="C33" s="150">
        <v>0</v>
      </c>
    </row>
    <row r="34" spans="1:4" x14ac:dyDescent="0.2">
      <c r="A34" s="90" t="s">
        <v>559</v>
      </c>
      <c r="B34" s="77" t="s">
        <v>455</v>
      </c>
      <c r="C34" s="150">
        <v>0</v>
      </c>
    </row>
    <row r="35" spans="1:4" x14ac:dyDescent="0.2">
      <c r="A35" s="90" t="s">
        <v>560</v>
      </c>
      <c r="B35" s="85" t="s">
        <v>561</v>
      </c>
      <c r="C35" s="152">
        <v>0</v>
      </c>
    </row>
    <row r="36" spans="1:4" x14ac:dyDescent="0.2">
      <c r="A36" s="78"/>
      <c r="B36" s="81"/>
      <c r="C36" s="82"/>
    </row>
    <row r="37" spans="1:4" x14ac:dyDescent="0.2">
      <c r="A37" s="83" t="s">
        <v>661</v>
      </c>
      <c r="B37" s="58"/>
      <c r="C37" s="145">
        <f>C5-C7+C30</f>
        <v>1810658.1100000003</v>
      </c>
    </row>
    <row r="39" spans="1:4" x14ac:dyDescent="0.2">
      <c r="B39" s="39" t="s">
        <v>625</v>
      </c>
    </row>
    <row r="47" spans="1:4" x14ac:dyDescent="0.2">
      <c r="B47" s="166" t="s">
        <v>664</v>
      </c>
      <c r="C47" s="169" t="s">
        <v>665</v>
      </c>
      <c r="D47" s="169"/>
    </row>
    <row r="48" spans="1:4" x14ac:dyDescent="0.2">
      <c r="B48" s="166" t="s">
        <v>666</v>
      </c>
      <c r="C48" s="169" t="s">
        <v>667</v>
      </c>
      <c r="D48" s="169"/>
    </row>
    <row r="49" spans="2:4" x14ac:dyDescent="0.2">
      <c r="B49" s="166" t="s">
        <v>668</v>
      </c>
      <c r="C49" s="169" t="s">
        <v>669</v>
      </c>
      <c r="D49" s="169"/>
    </row>
    <row r="50" spans="2:4" x14ac:dyDescent="0.2">
      <c r="B50" s="130"/>
      <c r="C50" s="130"/>
      <c r="D50" s="130"/>
    </row>
  </sheetData>
  <mergeCells count="7">
    <mergeCell ref="C48:D48"/>
    <mergeCell ref="C49:D49"/>
    <mergeCell ref="A1:C1"/>
    <mergeCell ref="A2:C2"/>
    <mergeCell ref="A3:C3"/>
    <mergeCell ref="A4:C4"/>
    <mergeCell ref="C47:D47"/>
  </mergeCells>
  <pageMargins left="0.7" right="0.7" top="0.75" bottom="0.75" header="0.3" footer="0.3"/>
  <pageSetup scale="8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selection activeCell="C62" sqref="C62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75" t="s">
        <v>662</v>
      </c>
      <c r="B1" s="193"/>
      <c r="C1" s="193"/>
      <c r="D1" s="193"/>
      <c r="E1" s="193"/>
      <c r="F1" s="193"/>
      <c r="G1" s="27" t="s">
        <v>605</v>
      </c>
      <c r="H1" s="28">
        <v>2023</v>
      </c>
    </row>
    <row r="2" spans="1:10" ht="18.95" customHeight="1" x14ac:dyDescent="0.2">
      <c r="A2" s="175" t="s">
        <v>616</v>
      </c>
      <c r="B2" s="193"/>
      <c r="C2" s="193"/>
      <c r="D2" s="193"/>
      <c r="E2" s="193"/>
      <c r="F2" s="193"/>
      <c r="G2" s="27" t="s">
        <v>606</v>
      </c>
      <c r="H2" s="28" t="s">
        <v>608</v>
      </c>
    </row>
    <row r="3" spans="1:10" ht="18.95" customHeight="1" x14ac:dyDescent="0.2">
      <c r="A3" s="194" t="s">
        <v>663</v>
      </c>
      <c r="B3" s="195"/>
      <c r="C3" s="195"/>
      <c r="D3" s="195"/>
      <c r="E3" s="195"/>
      <c r="F3" s="195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4" customFormat="1" x14ac:dyDescent="0.2">
      <c r="A8" s="43">
        <v>7000</v>
      </c>
      <c r="B8" s="44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4" customFormat="1" x14ac:dyDescent="0.2">
      <c r="A35" s="43">
        <v>8000</v>
      </c>
      <c r="B35" s="44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0</v>
      </c>
      <c r="E37" s="34">
        <v>0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0</v>
      </c>
      <c r="E47" s="34">
        <v>0</v>
      </c>
      <c r="F47" s="34">
        <f t="shared" si="0"/>
        <v>0</v>
      </c>
    </row>
    <row r="49" spans="2:4" x14ac:dyDescent="0.2">
      <c r="B49" s="29" t="s">
        <v>625</v>
      </c>
    </row>
    <row r="54" spans="2:4" x14ac:dyDescent="0.2">
      <c r="B54" s="166" t="s">
        <v>664</v>
      </c>
      <c r="C54" s="169" t="s">
        <v>665</v>
      </c>
      <c r="D54" s="169"/>
    </row>
    <row r="55" spans="2:4" x14ac:dyDescent="0.2">
      <c r="B55" s="166" t="s">
        <v>666</v>
      </c>
      <c r="C55" s="169" t="s">
        <v>667</v>
      </c>
      <c r="D55" s="169"/>
    </row>
    <row r="56" spans="2:4" x14ac:dyDescent="0.2">
      <c r="B56" s="166" t="s">
        <v>668</v>
      </c>
      <c r="C56" s="169" t="s">
        <v>669</v>
      </c>
      <c r="D56" s="169"/>
    </row>
  </sheetData>
  <sheetProtection formatCells="0" formatColumns="0" formatRows="0" insertColumns="0" insertRows="0" insertHyperlinks="0" deleteColumns="0" deleteRows="0" sort="0" autoFilter="0" pivotTables="0"/>
  <mergeCells count="6">
    <mergeCell ref="C56:D56"/>
    <mergeCell ref="A1:F1"/>
    <mergeCell ref="A2:F2"/>
    <mergeCell ref="A3:F3"/>
    <mergeCell ref="C54:D54"/>
    <mergeCell ref="C55:D55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zoomScaleNormal="100" zoomScaleSheetLayoutView="100" workbookViewId="0">
      <selection activeCell="C35" sqref="C35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5" t="s">
        <v>50</v>
      </c>
      <c r="C1" s="116"/>
      <c r="D1" s="116"/>
      <c r="E1" s="117"/>
    </row>
    <row r="2" spans="1:8" ht="15" customHeight="1" x14ac:dyDescent="0.2">
      <c r="A2" s="2" t="s">
        <v>31</v>
      </c>
    </row>
    <row r="3" spans="1:8" x14ac:dyDescent="0.2">
      <c r="A3" s="1"/>
    </row>
    <row r="4" spans="1:8" s="119" customFormat="1" x14ac:dyDescent="0.2">
      <c r="A4" s="118" t="s">
        <v>33</v>
      </c>
    </row>
    <row r="5" spans="1:8" s="119" customFormat="1" ht="39.950000000000003" customHeight="1" x14ac:dyDescent="0.2">
      <c r="A5" s="196" t="s">
        <v>34</v>
      </c>
      <c r="B5" s="196"/>
      <c r="C5" s="196"/>
      <c r="D5" s="196"/>
      <c r="E5" s="196"/>
      <c r="H5" s="120"/>
    </row>
    <row r="6" spans="1:8" s="119" customFormat="1" x14ac:dyDescent="0.2">
      <c r="A6" s="121"/>
      <c r="B6" s="121"/>
      <c r="C6" s="121"/>
      <c r="D6" s="121"/>
      <c r="H6" s="120"/>
    </row>
    <row r="7" spans="1:8" s="119" customFormat="1" ht="12.75" x14ac:dyDescent="0.2">
      <c r="A7" s="120" t="s">
        <v>35</v>
      </c>
      <c r="B7" s="120"/>
      <c r="C7" s="120"/>
      <c r="D7" s="120"/>
    </row>
    <row r="8" spans="1:8" s="119" customFormat="1" x14ac:dyDescent="0.2">
      <c r="A8" s="120"/>
      <c r="B8" s="120"/>
      <c r="C8" s="120"/>
      <c r="D8" s="120"/>
    </row>
    <row r="9" spans="1:8" s="119" customFormat="1" x14ac:dyDescent="0.2">
      <c r="A9" s="134" t="s">
        <v>123</v>
      </c>
      <c r="B9" s="120"/>
      <c r="C9" s="120"/>
      <c r="D9" s="120"/>
    </row>
    <row r="10" spans="1:8" s="119" customFormat="1" ht="26.1" customHeight="1" x14ac:dyDescent="0.2">
      <c r="A10" s="122" t="s">
        <v>592</v>
      </c>
      <c r="B10" s="197" t="s">
        <v>36</v>
      </c>
      <c r="C10" s="197"/>
      <c r="D10" s="197"/>
      <c r="E10" s="197"/>
    </row>
    <row r="11" spans="1:8" s="119" customFormat="1" ht="12.95" customHeight="1" x14ac:dyDescent="0.2">
      <c r="A11" s="123" t="s">
        <v>593</v>
      </c>
      <c r="B11" s="124" t="s">
        <v>37</v>
      </c>
      <c r="C11" s="124"/>
      <c r="D11" s="124"/>
      <c r="E11" s="124"/>
    </row>
    <row r="12" spans="1:8" s="119" customFormat="1" ht="26.1" customHeight="1" x14ac:dyDescent="0.2">
      <c r="A12" s="123" t="s">
        <v>594</v>
      </c>
      <c r="B12" s="197" t="s">
        <v>38</v>
      </c>
      <c r="C12" s="197"/>
      <c r="D12" s="197"/>
      <c r="E12" s="197"/>
    </row>
    <row r="13" spans="1:8" s="119" customFormat="1" ht="26.1" customHeight="1" x14ac:dyDescent="0.2">
      <c r="A13" s="123" t="s">
        <v>595</v>
      </c>
      <c r="B13" s="197" t="s">
        <v>39</v>
      </c>
      <c r="C13" s="197"/>
      <c r="D13" s="197"/>
      <c r="E13" s="197"/>
    </row>
    <row r="14" spans="1:8" s="119" customFormat="1" ht="11.25" customHeight="1" x14ac:dyDescent="0.2">
      <c r="A14" s="125"/>
      <c r="B14" s="126"/>
      <c r="C14" s="126"/>
      <c r="D14" s="126"/>
      <c r="E14" s="126"/>
    </row>
    <row r="15" spans="1:8" s="119" customFormat="1" ht="39" customHeight="1" x14ac:dyDescent="0.2">
      <c r="A15" s="122" t="s">
        <v>596</v>
      </c>
      <c r="B15" s="124" t="s">
        <v>40</v>
      </c>
    </row>
    <row r="16" spans="1:8" s="119" customFormat="1" ht="12.95" customHeight="1" x14ac:dyDescent="0.2">
      <c r="A16" s="123" t="s">
        <v>597</v>
      </c>
    </row>
    <row r="17" spans="1:4" s="119" customFormat="1" ht="12.95" customHeight="1" x14ac:dyDescent="0.2">
      <c r="A17" s="124"/>
    </row>
    <row r="18" spans="1:4" s="119" customFormat="1" ht="12.95" customHeight="1" x14ac:dyDescent="0.2">
      <c r="A18" s="134" t="s">
        <v>95</v>
      </c>
    </row>
    <row r="19" spans="1:4" s="119" customFormat="1" ht="12.95" customHeight="1" x14ac:dyDescent="0.2">
      <c r="A19" s="127" t="s">
        <v>598</v>
      </c>
    </row>
    <row r="20" spans="1:4" s="119" customFormat="1" ht="12.95" customHeight="1" x14ac:dyDescent="0.2">
      <c r="A20" s="127" t="s">
        <v>599</v>
      </c>
    </row>
    <row r="21" spans="1:4" s="119" customFormat="1" x14ac:dyDescent="0.2">
      <c r="A21" s="120"/>
    </row>
    <row r="22" spans="1:4" s="119" customFormat="1" x14ac:dyDescent="0.2">
      <c r="A22" s="120" t="s">
        <v>516</v>
      </c>
      <c r="B22" s="120"/>
      <c r="C22" s="120"/>
      <c r="D22" s="120"/>
    </row>
    <row r="23" spans="1:4" s="119" customFormat="1" x14ac:dyDescent="0.2">
      <c r="A23" s="120" t="s">
        <v>517</v>
      </c>
      <c r="B23" s="120"/>
      <c r="C23" s="120"/>
      <c r="D23" s="120"/>
    </row>
    <row r="24" spans="1:4" s="119" customFormat="1" x14ac:dyDescent="0.2">
      <c r="A24" s="120" t="s">
        <v>518</v>
      </c>
      <c r="B24" s="120"/>
      <c r="C24" s="120"/>
      <c r="D24" s="120"/>
    </row>
    <row r="25" spans="1:4" s="119" customFormat="1" x14ac:dyDescent="0.2">
      <c r="A25" s="120" t="s">
        <v>519</v>
      </c>
      <c r="B25" s="120"/>
      <c r="C25" s="120"/>
      <c r="D25" s="120"/>
    </row>
    <row r="26" spans="1:4" s="119" customFormat="1" x14ac:dyDescent="0.2">
      <c r="A26" s="120" t="s">
        <v>520</v>
      </c>
      <c r="B26" s="120"/>
      <c r="C26" s="120"/>
      <c r="D26" s="120"/>
    </row>
    <row r="27" spans="1:4" s="119" customFormat="1" x14ac:dyDescent="0.2">
      <c r="A27" s="120"/>
      <c r="B27" s="120"/>
      <c r="C27" s="120"/>
      <c r="D27" s="120"/>
    </row>
    <row r="28" spans="1:4" s="119" customFormat="1" ht="12" x14ac:dyDescent="0.2">
      <c r="A28" s="125" t="s">
        <v>96</v>
      </c>
      <c r="B28" s="120"/>
      <c r="C28" s="120"/>
      <c r="D28" s="120"/>
    </row>
    <row r="29" spans="1:4" s="119" customFormat="1" x14ac:dyDescent="0.2">
      <c r="A29" s="120"/>
      <c r="B29" s="120"/>
      <c r="C29" s="120"/>
      <c r="D29" s="120"/>
    </row>
    <row r="38" spans="1:3" x14ac:dyDescent="0.2">
      <c r="A38" s="166" t="s">
        <v>664</v>
      </c>
      <c r="B38" s="169" t="s">
        <v>665</v>
      </c>
      <c r="C38" s="169"/>
    </row>
    <row r="39" spans="1:3" x14ac:dyDescent="0.2">
      <c r="A39" s="166" t="s">
        <v>666</v>
      </c>
      <c r="B39" s="169" t="s">
        <v>667</v>
      </c>
      <c r="C39" s="169"/>
    </row>
    <row r="40" spans="1:3" x14ac:dyDescent="0.2">
      <c r="A40" s="166" t="s">
        <v>668</v>
      </c>
      <c r="B40" s="169" t="s">
        <v>669</v>
      </c>
      <c r="C40" s="169"/>
    </row>
    <row r="41" spans="1:3" x14ac:dyDescent="0.2">
      <c r="A41" s="130"/>
      <c r="B41" s="130"/>
      <c r="C41" s="130"/>
    </row>
  </sheetData>
  <mergeCells count="7">
    <mergeCell ref="B39:C39"/>
    <mergeCell ref="B40:C40"/>
    <mergeCell ref="A5:E5"/>
    <mergeCell ref="B10:E10"/>
    <mergeCell ref="B12:E12"/>
    <mergeCell ref="B13:E13"/>
    <mergeCell ref="B38:C38"/>
  </mergeCells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7"/>
  <sheetViews>
    <sheetView zoomScale="106" zoomScaleNormal="106" workbookViewId="0">
      <selection activeCell="E15" sqref="E15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73" t="s">
        <v>662</v>
      </c>
      <c r="B1" s="174"/>
      <c r="C1" s="174"/>
      <c r="D1" s="174"/>
      <c r="E1" s="174"/>
      <c r="F1" s="174"/>
      <c r="G1" s="14" t="s">
        <v>605</v>
      </c>
      <c r="H1" s="25">
        <v>2023</v>
      </c>
    </row>
    <row r="2" spans="1:8" s="16" customFormat="1" ht="18.95" customHeight="1" x14ac:dyDescent="0.25">
      <c r="A2" s="173" t="s">
        <v>609</v>
      </c>
      <c r="B2" s="174"/>
      <c r="C2" s="174"/>
      <c r="D2" s="174"/>
      <c r="E2" s="174"/>
      <c r="F2" s="174"/>
      <c r="G2" s="14" t="s">
        <v>606</v>
      </c>
      <c r="H2" s="25" t="s">
        <v>608</v>
      </c>
    </row>
    <row r="3" spans="1:8" s="16" customFormat="1" ht="18.95" customHeight="1" x14ac:dyDescent="0.25">
      <c r="A3" s="173" t="s">
        <v>663</v>
      </c>
      <c r="B3" s="174"/>
      <c r="C3" s="174"/>
      <c r="D3" s="174"/>
      <c r="E3" s="174"/>
      <c r="F3" s="174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0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393.94</v>
      </c>
      <c r="D15" s="24">
        <v>662.45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2524.19</v>
      </c>
      <c r="D20" s="24">
        <v>2524.19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360</v>
      </c>
      <c r="D23" s="24">
        <v>360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0</v>
      </c>
    </row>
    <row r="42" spans="1:8" x14ac:dyDescent="0.2">
      <c r="A42" s="22">
        <v>1151</v>
      </c>
      <c r="B42" s="20" t="s">
        <v>223</v>
      </c>
      <c r="C42" s="24">
        <v>0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461778.32</v>
      </c>
      <c r="D62" s="24">
        <f t="shared" ref="D62:E62" si="0">SUM(D63:D70)</f>
        <v>50475.59</v>
      </c>
      <c r="E62" s="24">
        <f t="shared" si="0"/>
        <v>309706.46000000002</v>
      </c>
    </row>
    <row r="63" spans="1:9" x14ac:dyDescent="0.2">
      <c r="A63" s="22">
        <v>1241</v>
      </c>
      <c r="B63" s="20" t="s">
        <v>237</v>
      </c>
      <c r="C63" s="24">
        <v>370682.99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10399.200000000001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74667.13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0</v>
      </c>
      <c r="D67" s="24">
        <v>50475.59</v>
      </c>
      <c r="E67" s="24">
        <v>309706.46000000002</v>
      </c>
    </row>
    <row r="68" spans="1:9" x14ac:dyDescent="0.2">
      <c r="A68" s="22">
        <v>1246</v>
      </c>
      <c r="B68" s="20" t="s">
        <v>242</v>
      </c>
      <c r="C68" s="24">
        <v>6029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43000</v>
      </c>
      <c r="D74" s="24">
        <f>SUM(D75:D79)</f>
        <v>4300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43000</v>
      </c>
      <c r="D78" s="24">
        <v>4300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145331.22999999998</v>
      </c>
      <c r="D110" s="24">
        <f>SUM(D111:D119)</f>
        <v>145331.22999999998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50608</v>
      </c>
      <c r="D112" s="24">
        <f t="shared" ref="D112:D119" si="1">C112</f>
        <v>50608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94723.23</v>
      </c>
      <c r="D117" s="24">
        <f t="shared" si="1"/>
        <v>94723.23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4" x14ac:dyDescent="0.2">
      <c r="A145" s="22">
        <v>2199</v>
      </c>
      <c r="B145" s="20" t="s">
        <v>298</v>
      </c>
      <c r="C145" s="24">
        <v>0</v>
      </c>
    </row>
    <row r="146" spans="1:4" x14ac:dyDescent="0.2">
      <c r="A146" s="22">
        <v>2240</v>
      </c>
      <c r="B146" s="20" t="s">
        <v>299</v>
      </c>
      <c r="C146" s="24">
        <f>SUM(C147:C149)</f>
        <v>0</v>
      </c>
    </row>
    <row r="147" spans="1:4" x14ac:dyDescent="0.2">
      <c r="A147" s="22">
        <v>2241</v>
      </c>
      <c r="B147" s="20" t="s">
        <v>300</v>
      </c>
      <c r="C147" s="24">
        <v>0</v>
      </c>
    </row>
    <row r="148" spans="1:4" x14ac:dyDescent="0.2">
      <c r="A148" s="22">
        <v>2242</v>
      </c>
      <c r="B148" s="20" t="s">
        <v>301</v>
      </c>
      <c r="C148" s="24">
        <v>0</v>
      </c>
    </row>
    <row r="149" spans="1:4" x14ac:dyDescent="0.2">
      <c r="A149" s="22">
        <v>2249</v>
      </c>
      <c r="B149" s="20" t="s">
        <v>302</v>
      </c>
      <c r="C149" s="24">
        <v>0</v>
      </c>
    </row>
    <row r="151" spans="1:4" x14ac:dyDescent="0.2">
      <c r="B151" s="20" t="s">
        <v>625</v>
      </c>
    </row>
    <row r="155" spans="1:4" x14ac:dyDescent="0.2">
      <c r="B155" s="166" t="s">
        <v>664</v>
      </c>
      <c r="C155" s="169" t="s">
        <v>665</v>
      </c>
      <c r="D155" s="169"/>
    </row>
    <row r="156" spans="1:4" x14ac:dyDescent="0.2">
      <c r="B156" s="166" t="s">
        <v>666</v>
      </c>
      <c r="C156" s="169" t="s">
        <v>667</v>
      </c>
      <c r="D156" s="169"/>
    </row>
    <row r="157" spans="1:4" x14ac:dyDescent="0.2">
      <c r="B157" s="166" t="s">
        <v>668</v>
      </c>
      <c r="C157" s="169" t="s">
        <v>669</v>
      </c>
      <c r="D157" s="169"/>
    </row>
  </sheetData>
  <sheetProtection formatCells="0" formatColumns="0" formatRows="0" insertColumns="0" insertRows="0" insertHyperlinks="0" deleteColumns="0" deleteRows="0" sort="0" autoFilter="0" pivotTables="0"/>
  <mergeCells count="6">
    <mergeCell ref="C157:D157"/>
    <mergeCell ref="A1:F1"/>
    <mergeCell ref="A2:F2"/>
    <mergeCell ref="A3:F3"/>
    <mergeCell ref="C155:D155"/>
    <mergeCell ref="C156:D156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66" sqref="B66:D79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A3" s="99"/>
      <c r="B3" s="100"/>
    </row>
    <row r="4" spans="1:2" ht="15" customHeight="1" x14ac:dyDescent="0.2">
      <c r="A4" s="101" t="s">
        <v>1</v>
      </c>
      <c r="B4" s="102" t="s">
        <v>78</v>
      </c>
    </row>
    <row r="5" spans="1:2" ht="15" customHeight="1" x14ac:dyDescent="0.2">
      <c r="A5" s="103"/>
      <c r="B5" s="102" t="s">
        <v>51</v>
      </c>
    </row>
    <row r="6" spans="1:2" ht="15" customHeight="1" x14ac:dyDescent="0.2">
      <c r="A6" s="103"/>
      <c r="B6" s="104" t="s">
        <v>147</v>
      </c>
    </row>
    <row r="7" spans="1:2" ht="15" customHeight="1" x14ac:dyDescent="0.2">
      <c r="A7" s="103"/>
      <c r="B7" s="102" t="s">
        <v>52</v>
      </c>
    </row>
    <row r="8" spans="1:2" x14ac:dyDescent="0.2">
      <c r="A8" s="103"/>
    </row>
    <row r="9" spans="1:2" ht="15" customHeight="1" x14ac:dyDescent="0.2">
      <c r="A9" s="101" t="s">
        <v>3</v>
      </c>
      <c r="B9" s="102" t="s">
        <v>587</v>
      </c>
    </row>
    <row r="10" spans="1:2" ht="15" customHeight="1" x14ac:dyDescent="0.2">
      <c r="A10" s="103"/>
      <c r="B10" s="102" t="s">
        <v>588</v>
      </c>
    </row>
    <row r="11" spans="1:2" ht="15" customHeight="1" x14ac:dyDescent="0.2">
      <c r="A11" s="103"/>
      <c r="B11" s="102" t="s">
        <v>125</v>
      </c>
    </row>
    <row r="12" spans="1:2" ht="15" customHeight="1" x14ac:dyDescent="0.2">
      <c r="A12" s="103"/>
      <c r="B12" s="102" t="s">
        <v>124</v>
      </c>
    </row>
    <row r="13" spans="1:2" ht="15" customHeight="1" x14ac:dyDescent="0.2">
      <c r="A13" s="103"/>
      <c r="B13" s="102" t="s">
        <v>126</v>
      </c>
    </row>
    <row r="14" spans="1:2" x14ac:dyDescent="0.2">
      <c r="A14" s="103"/>
    </row>
    <row r="15" spans="1:2" ht="15" customHeight="1" x14ac:dyDescent="0.2">
      <c r="A15" s="101" t="s">
        <v>5</v>
      </c>
      <c r="B15" s="105" t="s">
        <v>53</v>
      </c>
    </row>
    <row r="16" spans="1:2" ht="15" customHeight="1" x14ac:dyDescent="0.2">
      <c r="A16" s="103"/>
      <c r="B16" s="105" t="s">
        <v>54</v>
      </c>
    </row>
    <row r="17" spans="1:3" ht="15" customHeight="1" x14ac:dyDescent="0.2">
      <c r="A17" s="103"/>
      <c r="B17" s="105" t="s">
        <v>55</v>
      </c>
    </row>
    <row r="18" spans="1:3" ht="15" customHeight="1" x14ac:dyDescent="0.2">
      <c r="A18" s="103"/>
      <c r="B18" s="102" t="s">
        <v>56</v>
      </c>
    </row>
    <row r="19" spans="1:3" ht="15" customHeight="1" x14ac:dyDescent="0.2">
      <c r="A19" s="103"/>
      <c r="B19" s="106" t="s">
        <v>135</v>
      </c>
    </row>
    <row r="20" spans="1:3" x14ac:dyDescent="0.2">
      <c r="A20" s="103"/>
    </row>
    <row r="21" spans="1:3" ht="15" customHeight="1" x14ac:dyDescent="0.2">
      <c r="A21" s="101" t="s">
        <v>131</v>
      </c>
      <c r="B21" s="1" t="s">
        <v>186</v>
      </c>
      <c r="C21" s="3">
        <v>0</v>
      </c>
    </row>
    <row r="22" spans="1:3" ht="15" customHeight="1" x14ac:dyDescent="0.2">
      <c r="A22" s="103"/>
      <c r="B22" s="107" t="s">
        <v>187</v>
      </c>
      <c r="C22" s="3">
        <v>0</v>
      </c>
    </row>
    <row r="23" spans="1:3" x14ac:dyDescent="0.2">
      <c r="A23" s="103"/>
      <c r="C23" s="3">
        <v>0</v>
      </c>
    </row>
    <row r="24" spans="1:3" ht="15" customHeight="1" x14ac:dyDescent="0.2">
      <c r="A24" s="101" t="s">
        <v>7</v>
      </c>
      <c r="B24" s="106" t="s">
        <v>57</v>
      </c>
      <c r="C24" s="3">
        <v>0</v>
      </c>
    </row>
    <row r="25" spans="1:3" ht="15" customHeight="1" x14ac:dyDescent="0.2">
      <c r="A25" s="103"/>
      <c r="B25" s="106" t="s">
        <v>127</v>
      </c>
      <c r="C25" s="3">
        <v>0</v>
      </c>
    </row>
    <row r="26" spans="1:3" ht="15" customHeight="1" x14ac:dyDescent="0.2">
      <c r="A26" s="103"/>
      <c r="B26" s="106" t="s">
        <v>128</v>
      </c>
      <c r="C26" s="3">
        <v>0</v>
      </c>
    </row>
    <row r="27" spans="1:3" x14ac:dyDescent="0.2">
      <c r="A27" s="103"/>
      <c r="C27" s="3">
        <v>0</v>
      </c>
    </row>
    <row r="28" spans="1:3" ht="15" customHeight="1" x14ac:dyDescent="0.2">
      <c r="A28" s="101" t="s">
        <v>8</v>
      </c>
      <c r="B28" s="106" t="s">
        <v>58</v>
      </c>
      <c r="C28" s="3">
        <v>0</v>
      </c>
    </row>
    <row r="29" spans="1:3" ht="15" customHeight="1" x14ac:dyDescent="0.2">
      <c r="A29" s="103"/>
      <c r="B29" s="106" t="s">
        <v>134</v>
      </c>
    </row>
    <row r="30" spans="1:3" ht="15" customHeight="1" x14ac:dyDescent="0.2">
      <c r="A30" s="103"/>
      <c r="B30" s="106" t="s">
        <v>59</v>
      </c>
    </row>
    <row r="31" spans="1:3" ht="15" customHeight="1" x14ac:dyDescent="0.2">
      <c r="A31" s="103"/>
      <c r="B31" s="108" t="s">
        <v>60</v>
      </c>
      <c r="C31" s="3">
        <v>54775.59</v>
      </c>
    </row>
    <row r="32" spans="1:3" x14ac:dyDescent="0.2">
      <c r="A32" s="103"/>
      <c r="C32" s="3">
        <v>0</v>
      </c>
    </row>
    <row r="33" spans="1:3" ht="15" customHeight="1" x14ac:dyDescent="0.2">
      <c r="A33" s="101" t="s">
        <v>9</v>
      </c>
      <c r="B33" s="106" t="s">
        <v>61</v>
      </c>
      <c r="C33" s="3">
        <v>0</v>
      </c>
    </row>
    <row r="34" spans="1:3" ht="15" customHeight="1" x14ac:dyDescent="0.2">
      <c r="A34" s="103"/>
      <c r="B34" s="106" t="s">
        <v>62</v>
      </c>
      <c r="C34" s="3">
        <v>0</v>
      </c>
    </row>
    <row r="35" spans="1:3" x14ac:dyDescent="0.2">
      <c r="A35" s="103"/>
      <c r="C35" s="3">
        <v>0</v>
      </c>
    </row>
    <row r="36" spans="1:3" ht="15" customHeight="1" x14ac:dyDescent="0.2">
      <c r="A36" s="101" t="s">
        <v>11</v>
      </c>
      <c r="B36" s="102" t="s">
        <v>129</v>
      </c>
    </row>
    <row r="37" spans="1:3" ht="15" customHeight="1" x14ac:dyDescent="0.2">
      <c r="A37" s="103"/>
      <c r="B37" s="102" t="s">
        <v>136</v>
      </c>
    </row>
    <row r="38" spans="1:3" ht="15" customHeight="1" x14ac:dyDescent="0.2">
      <c r="A38" s="103"/>
      <c r="B38" s="109" t="s">
        <v>189</v>
      </c>
    </row>
    <row r="39" spans="1:3" ht="15" customHeight="1" x14ac:dyDescent="0.2">
      <c r="A39" s="103"/>
      <c r="B39" s="102" t="s">
        <v>190</v>
      </c>
    </row>
    <row r="40" spans="1:3" ht="15" customHeight="1" x14ac:dyDescent="0.2">
      <c r="A40" s="103"/>
      <c r="B40" s="102" t="s">
        <v>132</v>
      </c>
    </row>
    <row r="41" spans="1:3" ht="15" customHeight="1" x14ac:dyDescent="0.2">
      <c r="A41" s="103"/>
      <c r="B41" s="102" t="s">
        <v>133</v>
      </c>
    </row>
    <row r="42" spans="1:3" x14ac:dyDescent="0.2">
      <c r="A42" s="103"/>
    </row>
    <row r="43" spans="1:3" ht="15" customHeight="1" x14ac:dyDescent="0.2">
      <c r="A43" s="101" t="s">
        <v>13</v>
      </c>
      <c r="B43" s="102" t="s">
        <v>137</v>
      </c>
    </row>
    <row r="44" spans="1:3" ht="15" customHeight="1" x14ac:dyDescent="0.2">
      <c r="A44" s="103"/>
      <c r="B44" s="102" t="s">
        <v>140</v>
      </c>
    </row>
    <row r="45" spans="1:3" ht="15" customHeight="1" x14ac:dyDescent="0.2">
      <c r="A45" s="103"/>
      <c r="B45" s="109" t="s">
        <v>191</v>
      </c>
    </row>
    <row r="46" spans="1:3" ht="15" customHeight="1" x14ac:dyDescent="0.2">
      <c r="A46" s="103"/>
      <c r="B46" s="102" t="s">
        <v>192</v>
      </c>
    </row>
    <row r="47" spans="1:3" ht="15" customHeight="1" x14ac:dyDescent="0.2">
      <c r="A47" s="103"/>
      <c r="B47" s="102" t="s">
        <v>139</v>
      </c>
    </row>
    <row r="48" spans="1:3" ht="15" customHeight="1" x14ac:dyDescent="0.2">
      <c r="A48" s="103"/>
      <c r="B48" s="102" t="s">
        <v>138</v>
      </c>
    </row>
    <row r="49" spans="1:2" x14ac:dyDescent="0.2">
      <c r="A49" s="103"/>
    </row>
    <row r="50" spans="1:2" ht="25.5" customHeight="1" x14ac:dyDescent="0.2">
      <c r="A50" s="101" t="s">
        <v>15</v>
      </c>
      <c r="B50" s="104" t="s">
        <v>168</v>
      </c>
    </row>
    <row r="51" spans="1:2" x14ac:dyDescent="0.2">
      <c r="A51" s="103"/>
    </row>
    <row r="52" spans="1:2" ht="15" customHeight="1" x14ac:dyDescent="0.2">
      <c r="A52" s="101" t="s">
        <v>17</v>
      </c>
      <c r="B52" s="102" t="s">
        <v>63</v>
      </c>
    </row>
    <row r="53" spans="1:2" x14ac:dyDescent="0.2">
      <c r="A53" s="103"/>
    </row>
    <row r="54" spans="1:2" ht="15" customHeight="1" x14ac:dyDescent="0.2">
      <c r="A54" s="101" t="s">
        <v>18</v>
      </c>
      <c r="B54" s="105" t="s">
        <v>64</v>
      </c>
    </row>
    <row r="55" spans="1:2" ht="15" customHeight="1" x14ac:dyDescent="0.2">
      <c r="A55" s="103"/>
      <c r="B55" s="105" t="s">
        <v>65</v>
      </c>
    </row>
    <row r="56" spans="1:2" ht="15" customHeight="1" x14ac:dyDescent="0.2">
      <c r="A56" s="103"/>
      <c r="B56" s="105" t="s">
        <v>66</v>
      </c>
    </row>
    <row r="57" spans="1:2" ht="15" customHeight="1" x14ac:dyDescent="0.2">
      <c r="A57" s="103"/>
      <c r="B57" s="105" t="s">
        <v>67</v>
      </c>
    </row>
    <row r="58" spans="1:2" ht="15" customHeight="1" x14ac:dyDescent="0.2">
      <c r="A58" s="103"/>
      <c r="B58" s="105" t="s">
        <v>68</v>
      </c>
    </row>
    <row r="59" spans="1:2" x14ac:dyDescent="0.2">
      <c r="A59" s="103"/>
    </row>
    <row r="60" spans="1:2" ht="15" customHeight="1" x14ac:dyDescent="0.2">
      <c r="A60" s="101" t="s">
        <v>20</v>
      </c>
      <c r="B60" s="106" t="s">
        <v>69</v>
      </c>
    </row>
    <row r="61" spans="1:2" x14ac:dyDescent="0.2">
      <c r="A61" s="103"/>
      <c r="B61" s="106"/>
    </row>
    <row r="62" spans="1:2" ht="15" customHeight="1" x14ac:dyDescent="0.2">
      <c r="A62" s="101" t="s">
        <v>21</v>
      </c>
      <c r="B62" s="102" t="s">
        <v>63</v>
      </c>
    </row>
    <row r="67" spans="2:4" x14ac:dyDescent="0.2">
      <c r="B67" s="166" t="s">
        <v>664</v>
      </c>
      <c r="C67" s="169"/>
      <c r="D67" s="169"/>
    </row>
    <row r="68" spans="2:4" x14ac:dyDescent="0.2">
      <c r="B68" s="166" t="s">
        <v>666</v>
      </c>
      <c r="C68" s="169"/>
      <c r="D68" s="169"/>
    </row>
    <row r="69" spans="2:4" x14ac:dyDescent="0.2">
      <c r="B69" s="166" t="s">
        <v>668</v>
      </c>
      <c r="C69" s="169"/>
      <c r="D69" s="169"/>
    </row>
    <row r="76" spans="2:4" x14ac:dyDescent="0.2">
      <c r="B76" s="169" t="s">
        <v>665</v>
      </c>
      <c r="C76" s="169"/>
    </row>
    <row r="77" spans="2:4" x14ac:dyDescent="0.2">
      <c r="B77" s="169" t="s">
        <v>667</v>
      </c>
      <c r="C77" s="169"/>
    </row>
    <row r="78" spans="2:4" x14ac:dyDescent="0.2">
      <c r="B78" s="169" t="s">
        <v>669</v>
      </c>
      <c r="C78" s="169"/>
    </row>
  </sheetData>
  <mergeCells count="6">
    <mergeCell ref="B78:C78"/>
    <mergeCell ref="C68:D68"/>
    <mergeCell ref="C69:D69"/>
    <mergeCell ref="C67:D67"/>
    <mergeCell ref="B76:C76"/>
    <mergeCell ref="B77:C77"/>
  </mergeCells>
  <pageMargins left="0.70866141732283472" right="0.70866141732283472" top="0.74803149606299213" bottom="0.74803149606299213" header="0.31496062992125984" footer="0.31496062992125984"/>
  <pageSetup scale="4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6"/>
  <sheetViews>
    <sheetView zoomScaleNormal="100" workbookViewId="0">
      <selection activeCell="B235" sqref="B23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71" t="s">
        <v>662</v>
      </c>
      <c r="B1" s="171"/>
      <c r="C1" s="171"/>
      <c r="D1" s="14" t="s">
        <v>605</v>
      </c>
      <c r="E1" s="25">
        <v>2023</v>
      </c>
    </row>
    <row r="2" spans="1:5" s="16" customFormat="1" ht="18.95" customHeight="1" x14ac:dyDescent="0.25">
      <c r="A2" s="171" t="s">
        <v>610</v>
      </c>
      <c r="B2" s="171"/>
      <c r="C2" s="171"/>
      <c r="D2" s="14" t="s">
        <v>606</v>
      </c>
      <c r="E2" s="25" t="s">
        <v>608</v>
      </c>
    </row>
    <row r="3" spans="1:5" s="16" customFormat="1" ht="18.95" customHeight="1" x14ac:dyDescent="0.25">
      <c r="A3" s="171" t="s">
        <v>663</v>
      </c>
      <c r="B3" s="171"/>
      <c r="C3" s="171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96" t="s">
        <v>567</v>
      </c>
      <c r="B6" s="47"/>
      <c r="C6" s="47"/>
      <c r="D6" s="47"/>
      <c r="E6" s="47"/>
    </row>
    <row r="7" spans="1:5" x14ac:dyDescent="0.2">
      <c r="A7" s="48" t="s">
        <v>144</v>
      </c>
      <c r="B7" s="48" t="s">
        <v>141</v>
      </c>
      <c r="C7" s="48" t="s">
        <v>142</v>
      </c>
      <c r="D7" s="48" t="s">
        <v>303</v>
      </c>
      <c r="E7" s="48"/>
    </row>
    <row r="8" spans="1:5" x14ac:dyDescent="0.2">
      <c r="A8" s="50">
        <v>4100</v>
      </c>
      <c r="B8" s="51" t="s">
        <v>304</v>
      </c>
      <c r="C8" s="55">
        <f>SUM(C9+C19+C25+C28+C34+C37+C46)</f>
        <v>1552325.56</v>
      </c>
      <c r="D8" s="92"/>
      <c r="E8" s="49"/>
    </row>
    <row r="9" spans="1:5" x14ac:dyDescent="0.2">
      <c r="A9" s="50">
        <v>4110</v>
      </c>
      <c r="B9" s="51" t="s">
        <v>305</v>
      </c>
      <c r="C9" s="55">
        <f>SUM(C10:C18)</f>
        <v>0</v>
      </c>
      <c r="D9" s="92"/>
      <c r="E9" s="49">
        <v>0</v>
      </c>
    </row>
    <row r="10" spans="1:5" x14ac:dyDescent="0.2">
      <c r="A10" s="50">
        <v>4111</v>
      </c>
      <c r="B10" s="51" t="s">
        <v>306</v>
      </c>
      <c r="C10" s="55">
        <v>0</v>
      </c>
      <c r="D10" s="92"/>
      <c r="E10" s="49"/>
    </row>
    <row r="11" spans="1:5" x14ac:dyDescent="0.2">
      <c r="A11" s="50">
        <v>4112</v>
      </c>
      <c r="B11" s="51" t="s">
        <v>307</v>
      </c>
      <c r="C11" s="55">
        <v>0</v>
      </c>
      <c r="D11" s="92"/>
      <c r="E11" s="49"/>
    </row>
    <row r="12" spans="1:5" x14ac:dyDescent="0.2">
      <c r="A12" s="50">
        <v>4113</v>
      </c>
      <c r="B12" s="51" t="s">
        <v>308</v>
      </c>
      <c r="C12" s="55">
        <v>0</v>
      </c>
      <c r="D12" s="92"/>
      <c r="E12" s="49"/>
    </row>
    <row r="13" spans="1:5" x14ac:dyDescent="0.2">
      <c r="A13" s="50">
        <v>4114</v>
      </c>
      <c r="B13" s="51" t="s">
        <v>309</v>
      </c>
      <c r="C13" s="55">
        <v>0</v>
      </c>
      <c r="D13" s="92"/>
      <c r="E13" s="49"/>
    </row>
    <row r="14" spans="1:5" x14ac:dyDescent="0.2">
      <c r="A14" s="50">
        <v>4115</v>
      </c>
      <c r="B14" s="51" t="s">
        <v>310</v>
      </c>
      <c r="C14" s="55">
        <v>0</v>
      </c>
      <c r="D14" s="92"/>
      <c r="E14" s="49"/>
    </row>
    <row r="15" spans="1:5" x14ac:dyDescent="0.2">
      <c r="A15" s="50">
        <v>4116</v>
      </c>
      <c r="B15" s="51" t="s">
        <v>311</v>
      </c>
      <c r="C15" s="55">
        <v>0</v>
      </c>
      <c r="D15" s="92"/>
      <c r="E15" s="49"/>
    </row>
    <row r="16" spans="1:5" x14ac:dyDescent="0.2">
      <c r="A16" s="50">
        <v>4117</v>
      </c>
      <c r="B16" s="51" t="s">
        <v>312</v>
      </c>
      <c r="C16" s="55">
        <v>0</v>
      </c>
      <c r="D16" s="92"/>
      <c r="E16" s="49"/>
    </row>
    <row r="17" spans="1:5" ht="22.5" x14ac:dyDescent="0.2">
      <c r="A17" s="50">
        <v>4118</v>
      </c>
      <c r="B17" s="52" t="s">
        <v>490</v>
      </c>
      <c r="C17" s="55">
        <v>0</v>
      </c>
      <c r="D17" s="92"/>
      <c r="E17" s="49"/>
    </row>
    <row r="18" spans="1:5" x14ac:dyDescent="0.2">
      <c r="A18" s="50">
        <v>4119</v>
      </c>
      <c r="B18" s="51" t="s">
        <v>313</v>
      </c>
      <c r="C18" s="55">
        <v>0</v>
      </c>
      <c r="D18" s="92"/>
      <c r="E18" s="49"/>
    </row>
    <row r="19" spans="1:5" x14ac:dyDescent="0.2">
      <c r="A19" s="50">
        <v>4120</v>
      </c>
      <c r="B19" s="51" t="s">
        <v>314</v>
      </c>
      <c r="C19" s="55">
        <f>SUM(C20:C24)</f>
        <v>0</v>
      </c>
      <c r="D19" s="92"/>
      <c r="E19" s="49"/>
    </row>
    <row r="20" spans="1:5" x14ac:dyDescent="0.2">
      <c r="A20" s="50">
        <v>4121</v>
      </c>
      <c r="B20" s="51" t="s">
        <v>315</v>
      </c>
      <c r="C20" s="55">
        <v>0</v>
      </c>
      <c r="D20" s="92"/>
      <c r="E20" s="49"/>
    </row>
    <row r="21" spans="1:5" x14ac:dyDescent="0.2">
      <c r="A21" s="50">
        <v>4122</v>
      </c>
      <c r="B21" s="51" t="s">
        <v>491</v>
      </c>
      <c r="C21" s="55">
        <v>0</v>
      </c>
      <c r="D21" s="92"/>
      <c r="E21" s="49"/>
    </row>
    <row r="22" spans="1:5" x14ac:dyDescent="0.2">
      <c r="A22" s="50">
        <v>4123</v>
      </c>
      <c r="B22" s="51" t="s">
        <v>316</v>
      </c>
      <c r="C22" s="55">
        <v>0</v>
      </c>
      <c r="D22" s="92"/>
      <c r="E22" s="49"/>
    </row>
    <row r="23" spans="1:5" x14ac:dyDescent="0.2">
      <c r="A23" s="50">
        <v>4124</v>
      </c>
      <c r="B23" s="51" t="s">
        <v>317</v>
      </c>
      <c r="C23" s="55">
        <v>0</v>
      </c>
      <c r="D23" s="92"/>
      <c r="E23" s="49"/>
    </row>
    <row r="24" spans="1:5" x14ac:dyDescent="0.2">
      <c r="A24" s="50">
        <v>4129</v>
      </c>
      <c r="B24" s="51" t="s">
        <v>318</v>
      </c>
      <c r="C24" s="55">
        <v>0</v>
      </c>
      <c r="D24" s="92"/>
      <c r="E24" s="49"/>
    </row>
    <row r="25" spans="1:5" x14ac:dyDescent="0.2">
      <c r="A25" s="50">
        <v>4130</v>
      </c>
      <c r="B25" s="51" t="s">
        <v>319</v>
      </c>
      <c r="C25" s="55">
        <f>SUM(C26:C27)</f>
        <v>0</v>
      </c>
      <c r="D25" s="92"/>
      <c r="E25" s="49"/>
    </row>
    <row r="26" spans="1:5" x14ac:dyDescent="0.2">
      <c r="A26" s="50">
        <v>4131</v>
      </c>
      <c r="B26" s="51" t="s">
        <v>320</v>
      </c>
      <c r="C26" s="55">
        <v>0</v>
      </c>
      <c r="D26" s="92"/>
      <c r="E26" s="49"/>
    </row>
    <row r="27" spans="1:5" ht="22.5" x14ac:dyDescent="0.2">
      <c r="A27" s="50">
        <v>4132</v>
      </c>
      <c r="B27" s="52" t="s">
        <v>492</v>
      </c>
      <c r="C27" s="55">
        <v>0</v>
      </c>
      <c r="D27" s="92"/>
      <c r="E27" s="49"/>
    </row>
    <row r="28" spans="1:5" x14ac:dyDescent="0.2">
      <c r="A28" s="50">
        <v>4140</v>
      </c>
      <c r="B28" s="51" t="s">
        <v>321</v>
      </c>
      <c r="C28" s="55">
        <f>SUM(C29:C33)</f>
        <v>0</v>
      </c>
      <c r="D28" s="92"/>
      <c r="E28" s="49"/>
    </row>
    <row r="29" spans="1:5" x14ac:dyDescent="0.2">
      <c r="A29" s="50">
        <v>4141</v>
      </c>
      <c r="B29" s="51" t="s">
        <v>322</v>
      </c>
      <c r="C29" s="55">
        <v>0</v>
      </c>
      <c r="D29" s="92"/>
      <c r="E29" s="49"/>
    </row>
    <row r="30" spans="1:5" x14ac:dyDescent="0.2">
      <c r="A30" s="50">
        <v>4143</v>
      </c>
      <c r="B30" s="51" t="s">
        <v>323</v>
      </c>
      <c r="C30" s="55">
        <v>0</v>
      </c>
      <c r="D30" s="92"/>
      <c r="E30" s="49"/>
    </row>
    <row r="31" spans="1:5" x14ac:dyDescent="0.2">
      <c r="A31" s="50">
        <v>4144</v>
      </c>
      <c r="B31" s="51" t="s">
        <v>324</v>
      </c>
      <c r="C31" s="55">
        <v>0</v>
      </c>
      <c r="D31" s="92"/>
      <c r="E31" s="49"/>
    </row>
    <row r="32" spans="1:5" ht="22.5" x14ac:dyDescent="0.2">
      <c r="A32" s="50">
        <v>4145</v>
      </c>
      <c r="B32" s="52" t="s">
        <v>493</v>
      </c>
      <c r="C32" s="55">
        <v>0</v>
      </c>
      <c r="D32" s="92"/>
      <c r="E32" s="49"/>
    </row>
    <row r="33" spans="1:5" x14ac:dyDescent="0.2">
      <c r="A33" s="50">
        <v>4149</v>
      </c>
      <c r="B33" s="51" t="s">
        <v>325</v>
      </c>
      <c r="C33" s="55">
        <v>0</v>
      </c>
      <c r="D33" s="92"/>
      <c r="E33" s="49"/>
    </row>
    <row r="34" spans="1:5" x14ac:dyDescent="0.2">
      <c r="A34" s="50">
        <v>4150</v>
      </c>
      <c r="B34" s="51" t="s">
        <v>494</v>
      </c>
      <c r="C34" s="55">
        <f>SUM(C35:C36)</f>
        <v>228.56</v>
      </c>
      <c r="D34" s="92"/>
      <c r="E34" s="49"/>
    </row>
    <row r="35" spans="1:5" x14ac:dyDescent="0.2">
      <c r="A35" s="50">
        <v>4151</v>
      </c>
      <c r="B35" s="51" t="s">
        <v>494</v>
      </c>
      <c r="C35" s="55">
        <v>228.56</v>
      </c>
      <c r="D35" s="92"/>
      <c r="E35" s="49"/>
    </row>
    <row r="36" spans="1:5" ht="22.5" x14ac:dyDescent="0.2">
      <c r="A36" s="50">
        <v>4154</v>
      </c>
      <c r="B36" s="52" t="s">
        <v>495</v>
      </c>
      <c r="C36" s="55">
        <v>0</v>
      </c>
      <c r="D36" s="92"/>
      <c r="E36" s="49"/>
    </row>
    <row r="37" spans="1:5" x14ac:dyDescent="0.2">
      <c r="A37" s="50">
        <v>4160</v>
      </c>
      <c r="B37" s="51" t="s">
        <v>496</v>
      </c>
      <c r="C37" s="55">
        <f>SUM(C38:C45)</f>
        <v>0</v>
      </c>
      <c r="D37" s="92"/>
      <c r="E37" s="49"/>
    </row>
    <row r="38" spans="1:5" x14ac:dyDescent="0.2">
      <c r="A38" s="50">
        <v>4161</v>
      </c>
      <c r="B38" s="51" t="s">
        <v>326</v>
      </c>
      <c r="C38" s="55">
        <v>0</v>
      </c>
      <c r="D38" s="92"/>
      <c r="E38" s="49"/>
    </row>
    <row r="39" spans="1:5" x14ac:dyDescent="0.2">
      <c r="A39" s="50">
        <v>4162</v>
      </c>
      <c r="B39" s="51" t="s">
        <v>327</v>
      </c>
      <c r="C39" s="55">
        <v>0</v>
      </c>
      <c r="D39" s="92"/>
      <c r="E39" s="49"/>
    </row>
    <row r="40" spans="1:5" x14ac:dyDescent="0.2">
      <c r="A40" s="50">
        <v>4163</v>
      </c>
      <c r="B40" s="51" t="s">
        <v>328</v>
      </c>
      <c r="C40" s="55">
        <v>0</v>
      </c>
      <c r="D40" s="92"/>
      <c r="E40" s="49"/>
    </row>
    <row r="41" spans="1:5" x14ac:dyDescent="0.2">
      <c r="A41" s="50">
        <v>4164</v>
      </c>
      <c r="B41" s="51" t="s">
        <v>329</v>
      </c>
      <c r="C41" s="55">
        <v>0</v>
      </c>
      <c r="D41" s="92"/>
      <c r="E41" s="49"/>
    </row>
    <row r="42" spans="1:5" x14ac:dyDescent="0.2">
      <c r="A42" s="50">
        <v>4165</v>
      </c>
      <c r="B42" s="51" t="s">
        <v>330</v>
      </c>
      <c r="C42" s="55">
        <v>0</v>
      </c>
      <c r="D42" s="92"/>
      <c r="E42" s="49"/>
    </row>
    <row r="43" spans="1:5" ht="22.5" x14ac:dyDescent="0.2">
      <c r="A43" s="50">
        <v>4166</v>
      </c>
      <c r="B43" s="52" t="s">
        <v>497</v>
      </c>
      <c r="C43" s="55">
        <v>0</v>
      </c>
      <c r="D43" s="92"/>
      <c r="E43" s="49"/>
    </row>
    <row r="44" spans="1:5" x14ac:dyDescent="0.2">
      <c r="A44" s="50">
        <v>4168</v>
      </c>
      <c r="B44" s="51" t="s">
        <v>331</v>
      </c>
      <c r="C44" s="55">
        <v>0</v>
      </c>
      <c r="D44" s="92"/>
      <c r="E44" s="49"/>
    </row>
    <row r="45" spans="1:5" x14ac:dyDescent="0.2">
      <c r="A45" s="50">
        <v>4169</v>
      </c>
      <c r="B45" s="51" t="s">
        <v>332</v>
      </c>
      <c r="C45" s="55">
        <v>0</v>
      </c>
      <c r="D45" s="92"/>
      <c r="E45" s="49"/>
    </row>
    <row r="46" spans="1:5" x14ac:dyDescent="0.2">
      <c r="A46" s="50">
        <v>4170</v>
      </c>
      <c r="B46" s="51" t="s">
        <v>600</v>
      </c>
      <c r="C46" s="55">
        <f>SUM(C47:C54)</f>
        <v>1552097</v>
      </c>
      <c r="D46" s="92"/>
      <c r="E46" s="49"/>
    </row>
    <row r="47" spans="1:5" x14ac:dyDescent="0.2">
      <c r="A47" s="50">
        <v>4171</v>
      </c>
      <c r="B47" s="53" t="s">
        <v>498</v>
      </c>
      <c r="C47" s="55">
        <v>0</v>
      </c>
      <c r="D47" s="92"/>
      <c r="E47" s="49"/>
    </row>
    <row r="48" spans="1:5" x14ac:dyDescent="0.2">
      <c r="A48" s="50">
        <v>4172</v>
      </c>
      <c r="B48" s="51" t="s">
        <v>499</v>
      </c>
      <c r="C48" s="55">
        <v>0</v>
      </c>
      <c r="D48" s="92"/>
      <c r="E48" s="49"/>
    </row>
    <row r="49" spans="1:5" ht="22.5" x14ac:dyDescent="0.2">
      <c r="A49" s="50">
        <v>4173</v>
      </c>
      <c r="B49" s="52" t="s">
        <v>500</v>
      </c>
      <c r="C49" s="55">
        <v>1552097</v>
      </c>
      <c r="D49" s="92"/>
      <c r="E49" s="49"/>
    </row>
    <row r="50" spans="1:5" ht="22.5" x14ac:dyDescent="0.2">
      <c r="A50" s="50">
        <v>4174</v>
      </c>
      <c r="B50" s="52" t="s">
        <v>501</v>
      </c>
      <c r="C50" s="55">
        <v>0</v>
      </c>
      <c r="D50" s="92"/>
      <c r="E50" s="49"/>
    </row>
    <row r="51" spans="1:5" ht="22.5" x14ac:dyDescent="0.2">
      <c r="A51" s="50">
        <v>4175</v>
      </c>
      <c r="B51" s="52" t="s">
        <v>502</v>
      </c>
      <c r="C51" s="55">
        <v>0</v>
      </c>
      <c r="D51" s="92"/>
      <c r="E51" s="49"/>
    </row>
    <row r="52" spans="1:5" ht="22.5" x14ac:dyDescent="0.2">
      <c r="A52" s="50">
        <v>4176</v>
      </c>
      <c r="B52" s="52" t="s">
        <v>503</v>
      </c>
      <c r="C52" s="55">
        <v>0</v>
      </c>
      <c r="D52" s="92"/>
      <c r="E52" s="49"/>
    </row>
    <row r="53" spans="1:5" ht="22.5" x14ac:dyDescent="0.2">
      <c r="A53" s="50">
        <v>4177</v>
      </c>
      <c r="B53" s="52" t="s">
        <v>504</v>
      </c>
      <c r="C53" s="55">
        <v>0</v>
      </c>
      <c r="D53" s="92"/>
      <c r="E53" s="49"/>
    </row>
    <row r="54" spans="1:5" ht="22.5" x14ac:dyDescent="0.2">
      <c r="A54" s="50">
        <v>4178</v>
      </c>
      <c r="B54" s="52" t="s">
        <v>505</v>
      </c>
      <c r="C54" s="55">
        <v>0</v>
      </c>
      <c r="D54" s="92"/>
      <c r="E54" s="49"/>
    </row>
    <row r="55" spans="1:5" x14ac:dyDescent="0.2">
      <c r="A55" s="50"/>
      <c r="B55" s="52"/>
      <c r="C55" s="55"/>
      <c r="D55" s="92"/>
      <c r="E55" s="49"/>
    </row>
    <row r="56" spans="1:5" x14ac:dyDescent="0.2">
      <c r="A56" s="47" t="s">
        <v>566</v>
      </c>
      <c r="B56" s="47"/>
      <c r="C56" s="47"/>
      <c r="D56" s="47"/>
      <c r="E56" s="47"/>
    </row>
    <row r="57" spans="1:5" x14ac:dyDescent="0.2">
      <c r="A57" s="48" t="s">
        <v>144</v>
      </c>
      <c r="B57" s="48" t="s">
        <v>141</v>
      </c>
      <c r="C57" s="48" t="s">
        <v>142</v>
      </c>
      <c r="D57" s="48" t="s">
        <v>303</v>
      </c>
      <c r="E57" s="48"/>
    </row>
    <row r="58" spans="1:5" ht="33.75" x14ac:dyDescent="0.2">
      <c r="A58" s="50">
        <v>4200</v>
      </c>
      <c r="B58" s="52" t="s">
        <v>506</v>
      </c>
      <c r="C58" s="55">
        <f>+C59+C65</f>
        <v>4884908.17</v>
      </c>
      <c r="D58" s="92"/>
      <c r="E58" s="49"/>
    </row>
    <row r="59" spans="1:5" ht="22.5" x14ac:dyDescent="0.2">
      <c r="A59" s="50">
        <v>4210</v>
      </c>
      <c r="B59" s="52" t="s">
        <v>507</v>
      </c>
      <c r="C59" s="55">
        <f>SUM(C60:C64)</f>
        <v>0</v>
      </c>
      <c r="D59" s="92"/>
      <c r="E59" s="49"/>
    </row>
    <row r="60" spans="1:5" x14ac:dyDescent="0.2">
      <c r="A60" s="50">
        <v>4211</v>
      </c>
      <c r="B60" s="51" t="s">
        <v>333</v>
      </c>
      <c r="C60" s="55">
        <v>0</v>
      </c>
      <c r="D60" s="92"/>
      <c r="E60" s="49"/>
    </row>
    <row r="61" spans="1:5" x14ac:dyDescent="0.2">
      <c r="A61" s="50">
        <v>4212</v>
      </c>
      <c r="B61" s="51" t="s">
        <v>334</v>
      </c>
      <c r="C61" s="55">
        <v>0</v>
      </c>
      <c r="D61" s="92"/>
      <c r="E61" s="49"/>
    </row>
    <row r="62" spans="1:5" x14ac:dyDescent="0.2">
      <c r="A62" s="50">
        <v>4213</v>
      </c>
      <c r="B62" s="51" t="s">
        <v>335</v>
      </c>
      <c r="C62" s="55">
        <v>0</v>
      </c>
      <c r="D62" s="92"/>
      <c r="E62" s="49"/>
    </row>
    <row r="63" spans="1:5" x14ac:dyDescent="0.2">
      <c r="A63" s="50">
        <v>4214</v>
      </c>
      <c r="B63" s="51" t="s">
        <v>508</v>
      </c>
      <c r="C63" s="55">
        <v>0</v>
      </c>
      <c r="D63" s="92"/>
      <c r="E63" s="49"/>
    </row>
    <row r="64" spans="1:5" x14ac:dyDescent="0.2">
      <c r="A64" s="50">
        <v>4215</v>
      </c>
      <c r="B64" s="51" t="s">
        <v>509</v>
      </c>
      <c r="C64" s="55">
        <v>0</v>
      </c>
      <c r="D64" s="92"/>
      <c r="E64" s="49"/>
    </row>
    <row r="65" spans="1:5" x14ac:dyDescent="0.2">
      <c r="A65" s="50">
        <v>4220</v>
      </c>
      <c r="B65" s="51" t="s">
        <v>336</v>
      </c>
      <c r="C65" s="55">
        <f>SUM(C66:C69)</f>
        <v>4884908.17</v>
      </c>
      <c r="D65" s="92"/>
      <c r="E65" s="49"/>
    </row>
    <row r="66" spans="1:5" x14ac:dyDescent="0.2">
      <c r="A66" s="50">
        <v>4221</v>
      </c>
      <c r="B66" s="51" t="s">
        <v>337</v>
      </c>
      <c r="C66" s="55">
        <v>4884908.17</v>
      </c>
      <c r="D66" s="92"/>
      <c r="E66" s="49"/>
    </row>
    <row r="67" spans="1:5" x14ac:dyDescent="0.2">
      <c r="A67" s="50">
        <v>4223</v>
      </c>
      <c r="B67" s="51" t="s">
        <v>338</v>
      </c>
      <c r="C67" s="55">
        <v>0</v>
      </c>
      <c r="D67" s="92"/>
      <c r="E67" s="49"/>
    </row>
    <row r="68" spans="1:5" x14ac:dyDescent="0.2">
      <c r="A68" s="50">
        <v>4225</v>
      </c>
      <c r="B68" s="51" t="s">
        <v>340</v>
      </c>
      <c r="C68" s="55">
        <v>0</v>
      </c>
      <c r="D68" s="92"/>
      <c r="E68" s="49"/>
    </row>
    <row r="69" spans="1:5" x14ac:dyDescent="0.2">
      <c r="A69" s="50">
        <v>4227</v>
      </c>
      <c r="B69" s="51" t="s">
        <v>510</v>
      </c>
      <c r="C69" s="55">
        <v>0</v>
      </c>
      <c r="D69" s="92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96" t="s">
        <v>574</v>
      </c>
      <c r="B71" s="47"/>
      <c r="C71" s="47"/>
      <c r="D71" s="47"/>
      <c r="E71" s="47"/>
    </row>
    <row r="72" spans="1:5" x14ac:dyDescent="0.2">
      <c r="A72" s="48" t="s">
        <v>144</v>
      </c>
      <c r="B72" s="48" t="s">
        <v>141</v>
      </c>
      <c r="C72" s="48" t="s">
        <v>142</v>
      </c>
      <c r="D72" s="48" t="s">
        <v>145</v>
      </c>
      <c r="E72" s="48" t="s">
        <v>205</v>
      </c>
    </row>
    <row r="73" spans="1:5" x14ac:dyDescent="0.2">
      <c r="A73" s="54">
        <v>4300</v>
      </c>
      <c r="B73" s="51" t="s">
        <v>341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342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511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343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344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345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346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347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348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349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350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350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351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351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352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353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512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354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355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356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513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352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96" t="s">
        <v>568</v>
      </c>
      <c r="B96" s="47"/>
      <c r="C96" s="47"/>
      <c r="D96" s="47"/>
      <c r="E96" s="47"/>
    </row>
    <row r="97" spans="1:5" x14ac:dyDescent="0.2">
      <c r="A97" s="48" t="s">
        <v>144</v>
      </c>
      <c r="B97" s="48" t="s">
        <v>141</v>
      </c>
      <c r="C97" s="48" t="s">
        <v>142</v>
      </c>
      <c r="D97" s="48" t="s">
        <v>357</v>
      </c>
      <c r="E97" s="48" t="s">
        <v>205</v>
      </c>
    </row>
    <row r="98" spans="1:5" x14ac:dyDescent="0.2">
      <c r="A98" s="54">
        <v>5000</v>
      </c>
      <c r="B98" s="51" t="s">
        <v>358</v>
      </c>
      <c r="C98" s="55">
        <f>C99+C127+C160+C170+C185+C214</f>
        <v>4917032.8299999991</v>
      </c>
      <c r="D98" s="57">
        <v>1</v>
      </c>
      <c r="E98" s="56"/>
    </row>
    <row r="99" spans="1:5" x14ac:dyDescent="0.2">
      <c r="A99" s="54">
        <v>5100</v>
      </c>
      <c r="B99" s="51" t="s">
        <v>359</v>
      </c>
      <c r="C99" s="55">
        <f>C100+C107+C117</f>
        <v>4862257.2399999993</v>
      </c>
      <c r="D99" s="57">
        <f>C99/$C$98</f>
        <v>0.98886003167076686</v>
      </c>
      <c r="E99" s="56"/>
    </row>
    <row r="100" spans="1:5" x14ac:dyDescent="0.2">
      <c r="A100" s="54">
        <v>5110</v>
      </c>
      <c r="B100" s="51" t="s">
        <v>360</v>
      </c>
      <c r="C100" s="55">
        <f>SUM(C101:C106)</f>
        <v>4309452.0999999996</v>
      </c>
      <c r="D100" s="57">
        <f t="shared" ref="D100:D163" si="0">C100/$C$98</f>
        <v>0.87643346078696005</v>
      </c>
      <c r="E100" s="56"/>
    </row>
    <row r="101" spans="1:5" x14ac:dyDescent="0.2">
      <c r="A101" s="54">
        <v>5111</v>
      </c>
      <c r="B101" s="51" t="s">
        <v>361</v>
      </c>
      <c r="C101" s="55">
        <v>3313802.46</v>
      </c>
      <c r="D101" s="57">
        <f t="shared" si="0"/>
        <v>0.6739435294760886</v>
      </c>
      <c r="E101" s="56"/>
    </row>
    <row r="102" spans="1:5" x14ac:dyDescent="0.2">
      <c r="A102" s="54">
        <v>5112</v>
      </c>
      <c r="B102" s="51" t="s">
        <v>362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363</v>
      </c>
      <c r="C103" s="55">
        <v>461862.55</v>
      </c>
      <c r="D103" s="57">
        <f t="shared" si="0"/>
        <v>9.3931150343773501E-2</v>
      </c>
      <c r="E103" s="56"/>
    </row>
    <row r="104" spans="1:5" x14ac:dyDescent="0.2">
      <c r="A104" s="54">
        <v>5114</v>
      </c>
      <c r="B104" s="51" t="s">
        <v>364</v>
      </c>
      <c r="C104" s="55">
        <v>0</v>
      </c>
      <c r="D104" s="57">
        <f t="shared" si="0"/>
        <v>0</v>
      </c>
      <c r="E104" s="56"/>
    </row>
    <row r="105" spans="1:5" x14ac:dyDescent="0.2">
      <c r="A105" s="54">
        <v>5115</v>
      </c>
      <c r="B105" s="51" t="s">
        <v>365</v>
      </c>
      <c r="C105" s="55">
        <v>533787.09</v>
      </c>
      <c r="D105" s="57">
        <f t="shared" si="0"/>
        <v>0.10855878096709801</v>
      </c>
      <c r="E105" s="56"/>
    </row>
    <row r="106" spans="1:5" x14ac:dyDescent="0.2">
      <c r="A106" s="54">
        <v>5116</v>
      </c>
      <c r="B106" s="51" t="s">
        <v>366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367</v>
      </c>
      <c r="C107" s="55">
        <f>SUM(C108:C116)</f>
        <v>233459.89</v>
      </c>
      <c r="D107" s="57">
        <f t="shared" si="0"/>
        <v>4.7479831449488218E-2</v>
      </c>
      <c r="E107" s="56"/>
    </row>
    <row r="108" spans="1:5" x14ac:dyDescent="0.2">
      <c r="A108" s="54">
        <v>5121</v>
      </c>
      <c r="B108" s="51" t="s">
        <v>368</v>
      </c>
      <c r="C108" s="55">
        <v>89367.26</v>
      </c>
      <c r="D108" s="57">
        <f t="shared" si="0"/>
        <v>1.817503829845285E-2</v>
      </c>
      <c r="E108" s="56"/>
    </row>
    <row r="109" spans="1:5" x14ac:dyDescent="0.2">
      <c r="A109" s="54">
        <v>5122</v>
      </c>
      <c r="B109" s="51" t="s">
        <v>369</v>
      </c>
      <c r="C109" s="55">
        <v>3801.5</v>
      </c>
      <c r="D109" s="57">
        <f t="shared" si="0"/>
        <v>7.7312886275766445E-4</v>
      </c>
      <c r="E109" s="56"/>
    </row>
    <row r="110" spans="1:5" x14ac:dyDescent="0.2">
      <c r="A110" s="54">
        <v>5123</v>
      </c>
      <c r="B110" s="51" t="s">
        <v>370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371</v>
      </c>
      <c r="C111" s="55">
        <v>9320.83</v>
      </c>
      <c r="D111" s="57">
        <f t="shared" si="0"/>
        <v>1.8956208596231808E-3</v>
      </c>
      <c r="E111" s="56"/>
    </row>
    <row r="112" spans="1:5" x14ac:dyDescent="0.2">
      <c r="A112" s="54">
        <v>5125</v>
      </c>
      <c r="B112" s="51" t="s">
        <v>372</v>
      </c>
      <c r="C112" s="55">
        <v>29324.57</v>
      </c>
      <c r="D112" s="57">
        <f t="shared" si="0"/>
        <v>5.9638751690010592E-3</v>
      </c>
      <c r="E112" s="56"/>
    </row>
    <row r="113" spans="1:5" x14ac:dyDescent="0.2">
      <c r="A113" s="54">
        <v>5126</v>
      </c>
      <c r="B113" s="51" t="s">
        <v>373</v>
      </c>
      <c r="C113" s="55">
        <v>56874.19</v>
      </c>
      <c r="D113" s="57">
        <f t="shared" si="0"/>
        <v>1.1566770441921172E-2</v>
      </c>
      <c r="E113" s="56"/>
    </row>
    <row r="114" spans="1:5" x14ac:dyDescent="0.2">
      <c r="A114" s="54">
        <v>5127</v>
      </c>
      <c r="B114" s="51" t="s">
        <v>374</v>
      </c>
      <c r="C114" s="55">
        <v>15621.2</v>
      </c>
      <c r="D114" s="57">
        <f t="shared" si="0"/>
        <v>3.1769566199947464E-3</v>
      </c>
      <c r="E114" s="56"/>
    </row>
    <row r="115" spans="1:5" x14ac:dyDescent="0.2">
      <c r="A115" s="54">
        <v>5128</v>
      </c>
      <c r="B115" s="51" t="s">
        <v>375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376</v>
      </c>
      <c r="C116" s="55">
        <v>29150.34</v>
      </c>
      <c r="D116" s="57">
        <f t="shared" si="0"/>
        <v>5.9284411977375395E-3</v>
      </c>
      <c r="E116" s="56"/>
    </row>
    <row r="117" spans="1:5" x14ac:dyDescent="0.2">
      <c r="A117" s="54">
        <v>5130</v>
      </c>
      <c r="B117" s="51" t="s">
        <v>377</v>
      </c>
      <c r="C117" s="55">
        <f>SUM(C118:C126)</f>
        <v>319345.25</v>
      </c>
      <c r="D117" s="57">
        <f t="shared" si="0"/>
        <v>6.4946739434318571E-2</v>
      </c>
      <c r="E117" s="56"/>
    </row>
    <row r="118" spans="1:5" x14ac:dyDescent="0.2">
      <c r="A118" s="54">
        <v>5131</v>
      </c>
      <c r="B118" s="51" t="s">
        <v>378</v>
      </c>
      <c r="C118" s="55">
        <v>7610</v>
      </c>
      <c r="D118" s="57">
        <f t="shared" si="0"/>
        <v>1.5476813483061493E-3</v>
      </c>
      <c r="E118" s="56"/>
    </row>
    <row r="119" spans="1:5" x14ac:dyDescent="0.2">
      <c r="A119" s="54">
        <v>5132</v>
      </c>
      <c r="B119" s="51" t="s">
        <v>379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380</v>
      </c>
      <c r="C120" s="55">
        <v>37112.879999999997</v>
      </c>
      <c r="D120" s="57">
        <f t="shared" si="0"/>
        <v>7.5478202572830909E-3</v>
      </c>
      <c r="E120" s="56"/>
    </row>
    <row r="121" spans="1:5" x14ac:dyDescent="0.2">
      <c r="A121" s="54">
        <v>5134</v>
      </c>
      <c r="B121" s="51" t="s">
        <v>381</v>
      </c>
      <c r="C121" s="55">
        <v>11934.88</v>
      </c>
      <c r="D121" s="57">
        <f t="shared" si="0"/>
        <v>2.427252453386609E-3</v>
      </c>
      <c r="E121" s="56"/>
    </row>
    <row r="122" spans="1:5" x14ac:dyDescent="0.2">
      <c r="A122" s="54">
        <v>5135</v>
      </c>
      <c r="B122" s="51" t="s">
        <v>382</v>
      </c>
      <c r="C122" s="55">
        <v>55045.440000000002</v>
      </c>
      <c r="D122" s="57">
        <f t="shared" si="0"/>
        <v>1.1194848987819349E-2</v>
      </c>
      <c r="E122" s="56"/>
    </row>
    <row r="123" spans="1:5" x14ac:dyDescent="0.2">
      <c r="A123" s="54">
        <v>5136</v>
      </c>
      <c r="B123" s="51" t="s">
        <v>383</v>
      </c>
      <c r="C123" s="55">
        <v>0</v>
      </c>
      <c r="D123" s="57">
        <f t="shared" si="0"/>
        <v>0</v>
      </c>
      <c r="E123" s="56"/>
    </row>
    <row r="124" spans="1:5" x14ac:dyDescent="0.2">
      <c r="A124" s="54">
        <v>5137</v>
      </c>
      <c r="B124" s="51" t="s">
        <v>384</v>
      </c>
      <c r="C124" s="55">
        <v>0</v>
      </c>
      <c r="D124" s="57">
        <f t="shared" si="0"/>
        <v>0</v>
      </c>
      <c r="E124" s="56"/>
    </row>
    <row r="125" spans="1:5" x14ac:dyDescent="0.2">
      <c r="A125" s="54">
        <v>5138</v>
      </c>
      <c r="B125" s="51" t="s">
        <v>385</v>
      </c>
      <c r="C125" s="55">
        <v>87285.05</v>
      </c>
      <c r="D125" s="57">
        <f t="shared" si="0"/>
        <v>1.775156949684227E-2</v>
      </c>
      <c r="E125" s="56"/>
    </row>
    <row r="126" spans="1:5" x14ac:dyDescent="0.2">
      <c r="A126" s="54">
        <v>5139</v>
      </c>
      <c r="B126" s="51" t="s">
        <v>386</v>
      </c>
      <c r="C126" s="55">
        <v>120357</v>
      </c>
      <c r="D126" s="57">
        <f t="shared" si="0"/>
        <v>2.4477566890681108E-2</v>
      </c>
      <c r="E126" s="56"/>
    </row>
    <row r="127" spans="1:5" x14ac:dyDescent="0.2">
      <c r="A127" s="54">
        <v>5200</v>
      </c>
      <c r="B127" s="51" t="s">
        <v>387</v>
      </c>
      <c r="C127" s="55">
        <f>C128+C131+C134+C137+C142+C146+C149+C151+C157</f>
        <v>0</v>
      </c>
      <c r="D127" s="57">
        <f t="shared" si="0"/>
        <v>0</v>
      </c>
      <c r="E127" s="56"/>
    </row>
    <row r="128" spans="1:5" x14ac:dyDescent="0.2">
      <c r="A128" s="54">
        <v>5210</v>
      </c>
      <c r="B128" s="51" t="s">
        <v>388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389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390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391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392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393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338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394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395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339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396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397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398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399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340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400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401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402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403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404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405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406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407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408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409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410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411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412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413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414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415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416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417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333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418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419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334</v>
      </c>
      <c r="C164" s="55">
        <f>SUM(C165:C166)</f>
        <v>0</v>
      </c>
      <c r="D164" s="57">
        <f t="shared" ref="D164:D216" si="1">C164/$C$98</f>
        <v>0</v>
      </c>
      <c r="E164" s="56"/>
    </row>
    <row r="165" spans="1:5" x14ac:dyDescent="0.2">
      <c r="A165" s="54">
        <v>5321</v>
      </c>
      <c r="B165" s="51" t="s">
        <v>420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421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422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423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424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425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426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427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428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429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430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431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432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433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434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434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435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436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437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438</v>
      </c>
      <c r="C185" s="55">
        <f>C186+C195+C198+C204</f>
        <v>54775.59</v>
      </c>
      <c r="D185" s="57">
        <f t="shared" si="1"/>
        <v>1.1139968329233222E-2</v>
      </c>
      <c r="E185" s="56"/>
    </row>
    <row r="186" spans="1:5" x14ac:dyDescent="0.2">
      <c r="A186" s="54">
        <v>5510</v>
      </c>
      <c r="B186" s="51" t="s">
        <v>439</v>
      </c>
      <c r="C186" s="55">
        <f>SUM(C187:C194)</f>
        <v>54775.59</v>
      </c>
      <c r="D186" s="57">
        <f t="shared" si="1"/>
        <v>1.1139968329233222E-2</v>
      </c>
      <c r="E186" s="56"/>
    </row>
    <row r="187" spans="1:5" x14ac:dyDescent="0.2">
      <c r="A187" s="54">
        <v>5511</v>
      </c>
      <c r="B187" s="51" t="s">
        <v>440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441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442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443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444</v>
      </c>
      <c r="C191" s="55">
        <v>50475.59</v>
      </c>
      <c r="D191" s="57">
        <f t="shared" si="1"/>
        <v>1.0265457186300708E-2</v>
      </c>
      <c r="E191" s="56"/>
    </row>
    <row r="192" spans="1:5" x14ac:dyDescent="0.2">
      <c r="A192" s="54">
        <v>5516</v>
      </c>
      <c r="B192" s="51" t="s">
        <v>445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446</v>
      </c>
      <c r="C193" s="55">
        <v>4300</v>
      </c>
      <c r="D193" s="57">
        <f t="shared" si="1"/>
        <v>8.7451114293251545E-4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447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448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449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450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451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452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453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454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5590</v>
      </c>
      <c r="B204" s="51" t="s">
        <v>455</v>
      </c>
      <c r="C204" s="55">
        <f>SUM(C205:C213)</f>
        <v>0</v>
      </c>
      <c r="D204" s="57">
        <f t="shared" si="1"/>
        <v>0</v>
      </c>
      <c r="E204" s="56"/>
    </row>
    <row r="205" spans="1:5" x14ac:dyDescent="0.2">
      <c r="A205" s="54">
        <v>5591</v>
      </c>
      <c r="B205" s="51" t="s">
        <v>456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5592</v>
      </c>
      <c r="B206" s="51" t="s">
        <v>457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5593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5594</v>
      </c>
      <c r="B208" s="51" t="s">
        <v>514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5595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5596</v>
      </c>
      <c r="B210" s="51" t="s">
        <v>355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5597</v>
      </c>
      <c r="B211" s="51" t="s">
        <v>461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5598</v>
      </c>
      <c r="B212" s="51" t="s">
        <v>515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5599</v>
      </c>
      <c r="B213" s="51" t="s">
        <v>462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5600</v>
      </c>
      <c r="B214" s="51" t="s">
        <v>79</v>
      </c>
      <c r="C214" s="55">
        <f>C215</f>
        <v>0</v>
      </c>
      <c r="D214" s="57">
        <f t="shared" si="1"/>
        <v>0</v>
      </c>
      <c r="E214" s="56"/>
    </row>
    <row r="215" spans="1:5" x14ac:dyDescent="0.2">
      <c r="A215" s="54">
        <v>5610</v>
      </c>
      <c r="B215" s="51" t="s">
        <v>463</v>
      </c>
      <c r="C215" s="55">
        <f>C216</f>
        <v>0</v>
      </c>
      <c r="D215" s="57">
        <f t="shared" si="1"/>
        <v>0</v>
      </c>
      <c r="E215" s="56"/>
    </row>
    <row r="216" spans="1:5" x14ac:dyDescent="0.2">
      <c r="A216" s="54">
        <v>5611</v>
      </c>
      <c r="B216" s="51" t="s">
        <v>464</v>
      </c>
      <c r="C216" s="55">
        <v>0</v>
      </c>
      <c r="D216" s="57">
        <f t="shared" si="1"/>
        <v>0</v>
      </c>
      <c r="E216" s="56"/>
    </row>
    <row r="218" spans="1:5" x14ac:dyDescent="0.2">
      <c r="B218" s="20" t="s">
        <v>625</v>
      </c>
    </row>
    <row r="224" spans="1:5" x14ac:dyDescent="0.2">
      <c r="B224" s="166" t="s">
        <v>664</v>
      </c>
      <c r="C224" s="169" t="s">
        <v>665</v>
      </c>
      <c r="D224" s="169"/>
    </row>
    <row r="225" spans="2:4" x14ac:dyDescent="0.2">
      <c r="B225" s="166" t="s">
        <v>666</v>
      </c>
      <c r="C225" s="169" t="s">
        <v>667</v>
      </c>
      <c r="D225" s="169"/>
    </row>
    <row r="226" spans="2:4" x14ac:dyDescent="0.2">
      <c r="B226" s="166" t="s">
        <v>668</v>
      </c>
      <c r="C226" s="169" t="s">
        <v>669</v>
      </c>
      <c r="D226" s="169"/>
    </row>
  </sheetData>
  <sheetProtection formatCells="0" formatColumns="0" formatRows="0" insertColumns="0" insertRows="0" insertHyperlinks="0" deleteColumns="0" deleteRows="0" sort="0" autoFilter="0" pivotTables="0"/>
  <mergeCells count="6">
    <mergeCell ref="C226:D226"/>
    <mergeCell ref="A1:C1"/>
    <mergeCell ref="A2:C2"/>
    <mergeCell ref="A3:C3"/>
    <mergeCell ref="C224:D224"/>
    <mergeCell ref="C225:D225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zoomScaleNormal="100" zoomScaleSheetLayoutView="110" workbookViewId="0">
      <selection activeCell="B23" sqref="B23:D36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5" x14ac:dyDescent="0.2">
      <c r="B1" s="110"/>
    </row>
    <row r="2" spans="1:5" ht="15" customHeight="1" x14ac:dyDescent="0.2">
      <c r="A2" s="97" t="s">
        <v>188</v>
      </c>
      <c r="B2" s="98" t="s">
        <v>50</v>
      </c>
    </row>
    <row r="3" spans="1:5" x14ac:dyDescent="0.2">
      <c r="A3" s="13"/>
      <c r="B3" s="111"/>
    </row>
    <row r="4" spans="1:5" ht="14.1" customHeight="1" x14ac:dyDescent="0.2">
      <c r="A4" s="112" t="s">
        <v>569</v>
      </c>
      <c r="B4" s="102" t="s">
        <v>78</v>
      </c>
    </row>
    <row r="5" spans="1:5" ht="14.1" customHeight="1" x14ac:dyDescent="0.2">
      <c r="A5" s="103"/>
      <c r="B5" s="102" t="s">
        <v>51</v>
      </c>
    </row>
    <row r="6" spans="1:5" ht="14.1" customHeight="1" x14ac:dyDescent="0.2">
      <c r="A6" s="103"/>
      <c r="B6" s="102" t="s">
        <v>146</v>
      </c>
    </row>
    <row r="7" spans="1:5" ht="14.1" customHeight="1" x14ac:dyDescent="0.2">
      <c r="A7" s="103"/>
      <c r="B7" s="102" t="s">
        <v>63</v>
      </c>
    </row>
    <row r="8" spans="1:5" x14ac:dyDescent="0.2">
      <c r="A8" s="103"/>
    </row>
    <row r="9" spans="1:5" x14ac:dyDescent="0.2">
      <c r="A9" s="112" t="s">
        <v>570</v>
      </c>
      <c r="B9" s="104" t="s">
        <v>148</v>
      </c>
    </row>
    <row r="10" spans="1:5" ht="15" customHeight="1" x14ac:dyDescent="0.2">
      <c r="A10" s="103"/>
      <c r="B10" s="113" t="s">
        <v>63</v>
      </c>
      <c r="C10" s="3">
        <v>0</v>
      </c>
      <c r="D10" s="3">
        <v>0</v>
      </c>
      <c r="E10" s="3">
        <v>0</v>
      </c>
    </row>
    <row r="11" spans="1:5" x14ac:dyDescent="0.2">
      <c r="A11" s="103"/>
      <c r="C11" s="3">
        <v>0</v>
      </c>
    </row>
    <row r="12" spans="1:5" x14ac:dyDescent="0.2">
      <c r="A12" s="112" t="s">
        <v>572</v>
      </c>
      <c r="B12" s="104" t="s">
        <v>148</v>
      </c>
      <c r="C12" s="3">
        <v>0</v>
      </c>
    </row>
    <row r="13" spans="1:5" ht="22.5" x14ac:dyDescent="0.2">
      <c r="A13" s="103"/>
      <c r="B13" s="104" t="s">
        <v>70</v>
      </c>
      <c r="C13" s="3">
        <v>0</v>
      </c>
    </row>
    <row r="14" spans="1:5" x14ac:dyDescent="0.2">
      <c r="A14" s="103"/>
      <c r="B14" s="113" t="s">
        <v>63</v>
      </c>
      <c r="C14" s="3">
        <v>0</v>
      </c>
    </row>
    <row r="15" spans="1:5" x14ac:dyDescent="0.2">
      <c r="A15" s="103"/>
    </row>
    <row r="16" spans="1:5" x14ac:dyDescent="0.2">
      <c r="A16" s="103"/>
    </row>
    <row r="17" spans="1:5" ht="15" customHeight="1" x14ac:dyDescent="0.2">
      <c r="A17" s="112" t="s">
        <v>573</v>
      </c>
      <c r="B17" s="106" t="s">
        <v>71</v>
      </c>
    </row>
    <row r="18" spans="1:5" ht="15" customHeight="1" x14ac:dyDescent="0.2">
      <c r="A18" s="13"/>
      <c r="B18" s="106" t="s">
        <v>72</v>
      </c>
    </row>
    <row r="19" spans="1:5" x14ac:dyDescent="0.2">
      <c r="A19" s="13"/>
    </row>
    <row r="20" spans="1:5" x14ac:dyDescent="0.2">
      <c r="A20" s="13"/>
    </row>
    <row r="21" spans="1:5" x14ac:dyDescent="0.2">
      <c r="A21" s="13"/>
      <c r="C21" s="3">
        <v>0</v>
      </c>
      <c r="D21" s="3">
        <v>0</v>
      </c>
      <c r="E21" s="3">
        <v>0</v>
      </c>
    </row>
    <row r="22" spans="1:5" x14ac:dyDescent="0.2">
      <c r="A22" s="13"/>
      <c r="C22" s="3">
        <v>0</v>
      </c>
    </row>
    <row r="23" spans="1:5" x14ac:dyDescent="0.2">
      <c r="A23" s="13"/>
    </row>
    <row r="24" spans="1:5" x14ac:dyDescent="0.2">
      <c r="A24" s="13"/>
      <c r="B24" s="166" t="s">
        <v>664</v>
      </c>
      <c r="C24" s="169"/>
      <c r="D24" s="169"/>
    </row>
    <row r="25" spans="1:5" x14ac:dyDescent="0.2">
      <c r="A25" s="13"/>
      <c r="B25" s="166" t="s">
        <v>666</v>
      </c>
      <c r="C25" s="169"/>
      <c r="D25" s="169"/>
    </row>
    <row r="26" spans="1:5" x14ac:dyDescent="0.2">
      <c r="A26" s="13"/>
      <c r="B26" s="166" t="s">
        <v>668</v>
      </c>
      <c r="C26" s="169"/>
      <c r="D26" s="169"/>
    </row>
    <row r="27" spans="1:5" x14ac:dyDescent="0.2">
      <c r="A27" s="13"/>
    </row>
    <row r="28" spans="1:5" x14ac:dyDescent="0.2">
      <c r="A28" s="13"/>
    </row>
    <row r="29" spans="1:5" x14ac:dyDescent="0.2">
      <c r="A29" s="13"/>
    </row>
    <row r="30" spans="1:5" x14ac:dyDescent="0.2">
      <c r="A30" s="13"/>
    </row>
    <row r="31" spans="1:5" x14ac:dyDescent="0.2">
      <c r="A31" s="13"/>
    </row>
    <row r="32" spans="1:5" x14ac:dyDescent="0.2">
      <c r="A32" s="13"/>
    </row>
    <row r="33" spans="1:3" x14ac:dyDescent="0.2">
      <c r="A33" s="13"/>
      <c r="B33" s="169" t="s">
        <v>665</v>
      </c>
      <c r="C33" s="169"/>
    </row>
    <row r="34" spans="1:3" x14ac:dyDescent="0.2">
      <c r="A34" s="13"/>
      <c r="B34" s="169" t="s">
        <v>667</v>
      </c>
      <c r="C34" s="169"/>
    </row>
    <row r="35" spans="1:3" x14ac:dyDescent="0.2">
      <c r="A35" s="13"/>
      <c r="B35" s="169" t="s">
        <v>669</v>
      </c>
      <c r="C35" s="169"/>
    </row>
    <row r="36" spans="1:3" x14ac:dyDescent="0.2">
      <c r="A36" s="13"/>
    </row>
    <row r="37" spans="1:3" x14ac:dyDescent="0.2">
      <c r="A37" s="13"/>
    </row>
  </sheetData>
  <mergeCells count="6">
    <mergeCell ref="B35:C35"/>
    <mergeCell ref="C24:D24"/>
    <mergeCell ref="C25:D25"/>
    <mergeCell ref="C26:D26"/>
    <mergeCell ref="B33:C33"/>
    <mergeCell ref="B34:C34"/>
  </mergeCell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workbookViewId="0">
      <selection activeCell="B34" sqref="B34:D40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75" t="s">
        <v>662</v>
      </c>
      <c r="B1" s="175"/>
      <c r="C1" s="175"/>
      <c r="D1" s="27" t="s">
        <v>605</v>
      </c>
      <c r="E1" s="28">
        <v>2023</v>
      </c>
    </row>
    <row r="2" spans="1:5" ht="18.95" customHeight="1" x14ac:dyDescent="0.2">
      <c r="A2" s="175" t="s">
        <v>611</v>
      </c>
      <c r="B2" s="175"/>
      <c r="C2" s="175"/>
      <c r="D2" s="27" t="s">
        <v>606</v>
      </c>
      <c r="E2" s="28" t="s">
        <v>608</v>
      </c>
    </row>
    <row r="3" spans="1:5" ht="18.95" customHeight="1" x14ac:dyDescent="0.2">
      <c r="A3" s="175" t="s">
        <v>663</v>
      </c>
      <c r="B3" s="175"/>
      <c r="C3" s="175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0</v>
      </c>
    </row>
    <row r="9" spans="1:5" x14ac:dyDescent="0.2">
      <c r="A9" s="33">
        <v>3120</v>
      </c>
      <c r="B9" s="29" t="s">
        <v>465</v>
      </c>
      <c r="C9" s="34">
        <v>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0</v>
      </c>
    </row>
    <row r="15" spans="1:5" x14ac:dyDescent="0.2">
      <c r="A15" s="33">
        <v>3220</v>
      </c>
      <c r="B15" s="29" t="s">
        <v>469</v>
      </c>
      <c r="C15" s="34">
        <v>0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  <row r="34" spans="2:4" x14ac:dyDescent="0.2">
      <c r="B34" s="166" t="s">
        <v>664</v>
      </c>
      <c r="C34" s="169" t="s">
        <v>665</v>
      </c>
      <c r="D34" s="169"/>
    </row>
    <row r="35" spans="2:4" x14ac:dyDescent="0.2">
      <c r="B35" s="166" t="s">
        <v>666</v>
      </c>
      <c r="C35" s="169" t="s">
        <v>667</v>
      </c>
      <c r="D35" s="169"/>
    </row>
    <row r="36" spans="2:4" x14ac:dyDescent="0.2">
      <c r="B36" s="166" t="s">
        <v>668</v>
      </c>
      <c r="C36" s="169" t="s">
        <v>669</v>
      </c>
      <c r="D36" s="169"/>
    </row>
    <row r="37" spans="2:4" x14ac:dyDescent="0.2">
      <c r="B37" s="130"/>
      <c r="C37" s="130"/>
      <c r="D37" s="130"/>
    </row>
    <row r="38" spans="2:4" x14ac:dyDescent="0.2">
      <c r="B38" s="130"/>
      <c r="C38" s="130"/>
      <c r="D38" s="130"/>
    </row>
    <row r="39" spans="2:4" x14ac:dyDescent="0.2">
      <c r="B39" s="130"/>
      <c r="C39" s="130"/>
      <c r="D39" s="130"/>
    </row>
    <row r="40" spans="2:4" x14ac:dyDescent="0.2">
      <c r="B40" s="130"/>
      <c r="C40" s="130"/>
      <c r="D40" s="130"/>
    </row>
  </sheetData>
  <sheetProtection formatCells="0" formatColumns="0" formatRows="0" insertColumns="0" insertRows="0" insertHyperlinks="0" deleteColumns="0" deleteRows="0" sort="0" autoFilter="0" pivotTables="0"/>
  <mergeCells count="6">
    <mergeCell ref="C36:D36"/>
    <mergeCell ref="A1:C1"/>
    <mergeCell ref="A2:C2"/>
    <mergeCell ref="A3:C3"/>
    <mergeCell ref="C34:D34"/>
    <mergeCell ref="C35:D35"/>
  </mergeCells>
  <pageMargins left="0.7" right="0.7" top="0.75" bottom="0.7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6"/>
  <sheetViews>
    <sheetView zoomScaleNormal="100" zoomScaleSheetLayoutView="110" workbookViewId="0">
      <selection activeCell="B14" sqref="B14:D27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4" ht="15" customHeight="1" x14ac:dyDescent="0.2">
      <c r="A2" s="97" t="s">
        <v>188</v>
      </c>
      <c r="B2" s="98" t="s">
        <v>50</v>
      </c>
    </row>
    <row r="4" spans="1:4" ht="15" customHeight="1" x14ac:dyDescent="0.2">
      <c r="A4" s="112" t="s">
        <v>23</v>
      </c>
      <c r="B4" s="102" t="s">
        <v>78</v>
      </c>
    </row>
    <row r="5" spans="1:4" ht="15" customHeight="1" x14ac:dyDescent="0.2">
      <c r="A5" s="112" t="s">
        <v>25</v>
      </c>
      <c r="B5" s="102" t="s">
        <v>51</v>
      </c>
    </row>
    <row r="6" spans="1:4" ht="15" customHeight="1" x14ac:dyDescent="0.2">
      <c r="B6" s="102" t="s">
        <v>173</v>
      </c>
    </row>
    <row r="7" spans="1:4" ht="15" customHeight="1" x14ac:dyDescent="0.2">
      <c r="B7" s="102" t="s">
        <v>73</v>
      </c>
    </row>
    <row r="8" spans="1:4" ht="15" customHeight="1" x14ac:dyDescent="0.2">
      <c r="B8" s="102" t="s">
        <v>74</v>
      </c>
    </row>
    <row r="15" spans="1:4" x14ac:dyDescent="0.2">
      <c r="B15" s="166" t="s">
        <v>664</v>
      </c>
      <c r="C15" s="169"/>
      <c r="D15" s="169"/>
    </row>
    <row r="16" spans="1:4" x14ac:dyDescent="0.2">
      <c r="B16" s="166" t="s">
        <v>666</v>
      </c>
      <c r="C16" s="169"/>
      <c r="D16" s="169"/>
    </row>
    <row r="17" spans="2:4" x14ac:dyDescent="0.2">
      <c r="B17" s="166" t="s">
        <v>668</v>
      </c>
      <c r="C17" s="169"/>
      <c r="D17" s="169"/>
    </row>
    <row r="24" spans="2:4" x14ac:dyDescent="0.2">
      <c r="B24" s="169" t="s">
        <v>665</v>
      </c>
      <c r="C24" s="169"/>
    </row>
    <row r="25" spans="2:4" x14ac:dyDescent="0.2">
      <c r="B25" s="169" t="s">
        <v>667</v>
      </c>
      <c r="C25" s="169"/>
    </row>
    <row r="26" spans="2:4" x14ac:dyDescent="0.2">
      <c r="B26" s="169" t="s">
        <v>669</v>
      </c>
      <c r="C26" s="169"/>
    </row>
  </sheetData>
  <mergeCells count="6">
    <mergeCell ref="B26:C26"/>
    <mergeCell ref="C15:D15"/>
    <mergeCell ref="C16:D16"/>
    <mergeCell ref="C17:D17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workbookViewId="0">
      <selection activeCell="B140" sqref="B140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75" t="s">
        <v>662</v>
      </c>
      <c r="B1" s="175"/>
      <c r="C1" s="175"/>
      <c r="D1" s="27" t="s">
        <v>605</v>
      </c>
      <c r="E1" s="28">
        <v>2023</v>
      </c>
    </row>
    <row r="2" spans="1:5" s="35" customFormat="1" ht="18.95" customHeight="1" x14ac:dyDescent="0.25">
      <c r="A2" s="175" t="s">
        <v>612</v>
      </c>
      <c r="B2" s="175"/>
      <c r="C2" s="175"/>
      <c r="D2" s="27" t="s">
        <v>606</v>
      </c>
      <c r="E2" s="28" t="s">
        <v>608</v>
      </c>
    </row>
    <row r="3" spans="1:5" s="35" customFormat="1" ht="18.95" customHeight="1" x14ac:dyDescent="0.25">
      <c r="A3" s="175" t="s">
        <v>663</v>
      </c>
      <c r="B3" s="175"/>
      <c r="C3" s="175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9">
        <v>2023</v>
      </c>
      <c r="D7" s="129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3021872.04</v>
      </c>
      <c r="D9" s="34">
        <v>0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1977841.47</v>
      </c>
    </row>
    <row r="11" spans="1:5" x14ac:dyDescent="0.2">
      <c r="A11" s="33">
        <v>1114</v>
      </c>
      <c r="B11" s="29" t="s">
        <v>195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133">
        <v>1110</v>
      </c>
      <c r="B15" s="134" t="s">
        <v>627</v>
      </c>
      <c r="C15" s="135">
        <f>SUM(C8:C14)</f>
        <v>3021872.04</v>
      </c>
      <c r="D15" s="135">
        <f>SUM(D8:D14)</f>
        <v>1977841.47</v>
      </c>
    </row>
    <row r="18" spans="1:5" x14ac:dyDescent="0.2">
      <c r="A18" s="31" t="s">
        <v>176</v>
      </c>
      <c r="B18" s="31"/>
      <c r="C18" s="31"/>
      <c r="D18" s="31"/>
      <c r="E18" s="130"/>
    </row>
    <row r="19" spans="1:5" x14ac:dyDescent="0.2">
      <c r="A19" s="32" t="s">
        <v>144</v>
      </c>
      <c r="B19" s="32" t="s">
        <v>649</v>
      </c>
      <c r="C19" s="144" t="s">
        <v>648</v>
      </c>
      <c r="D19" s="144" t="s">
        <v>179</v>
      </c>
      <c r="E19" s="130"/>
    </row>
    <row r="20" spans="1:5" x14ac:dyDescent="0.2">
      <c r="A20" s="133">
        <v>1230</v>
      </c>
      <c r="B20" s="134" t="s">
        <v>228</v>
      </c>
      <c r="C20" s="135">
        <f>SUM(C21:C27)</f>
        <v>0</v>
      </c>
      <c r="D20" s="135">
        <f>SUM(D21:D27)</f>
        <v>0</v>
      </c>
      <c r="E20" s="130"/>
    </row>
    <row r="21" spans="1:5" x14ac:dyDescent="0.2">
      <c r="A21" s="33">
        <v>1231</v>
      </c>
      <c r="B21" s="29" t="s">
        <v>229</v>
      </c>
      <c r="C21" s="34">
        <v>0</v>
      </c>
      <c r="D21" s="132">
        <v>0</v>
      </c>
      <c r="E21" s="130"/>
    </row>
    <row r="22" spans="1:5" x14ac:dyDescent="0.2">
      <c r="A22" s="33">
        <v>1232</v>
      </c>
      <c r="B22" s="29" t="s">
        <v>230</v>
      </c>
      <c r="C22" s="34">
        <v>0</v>
      </c>
      <c r="D22" s="132">
        <v>0</v>
      </c>
      <c r="E22" s="130"/>
    </row>
    <row r="23" spans="1:5" x14ac:dyDescent="0.2">
      <c r="A23" s="33">
        <v>1233</v>
      </c>
      <c r="B23" s="29" t="s">
        <v>231</v>
      </c>
      <c r="C23" s="34">
        <v>0</v>
      </c>
      <c r="D23" s="132">
        <v>0</v>
      </c>
      <c r="E23" s="130">
        <v>0</v>
      </c>
    </row>
    <row r="24" spans="1:5" x14ac:dyDescent="0.2">
      <c r="A24" s="33">
        <v>1234</v>
      </c>
      <c r="B24" s="29" t="s">
        <v>232</v>
      </c>
      <c r="C24" s="34">
        <v>0</v>
      </c>
      <c r="D24" s="132">
        <v>0</v>
      </c>
      <c r="E24" s="130">
        <v>0</v>
      </c>
    </row>
    <row r="25" spans="1:5" x14ac:dyDescent="0.2">
      <c r="A25" s="33">
        <v>1235</v>
      </c>
      <c r="B25" s="29" t="s">
        <v>233</v>
      </c>
      <c r="C25" s="34">
        <v>0</v>
      </c>
      <c r="D25" s="132">
        <v>0</v>
      </c>
      <c r="E25" s="130"/>
    </row>
    <row r="26" spans="1:5" x14ac:dyDescent="0.2">
      <c r="A26" s="33">
        <v>1236</v>
      </c>
      <c r="B26" s="29" t="s">
        <v>234</v>
      </c>
      <c r="C26" s="34">
        <v>0</v>
      </c>
      <c r="D26" s="132">
        <v>0</v>
      </c>
      <c r="E26" s="130"/>
    </row>
    <row r="27" spans="1:5" x14ac:dyDescent="0.2">
      <c r="A27" s="33">
        <v>1239</v>
      </c>
      <c r="B27" s="29" t="s">
        <v>235</v>
      </c>
      <c r="C27" s="34">
        <v>0</v>
      </c>
      <c r="D27" s="132">
        <v>0</v>
      </c>
      <c r="E27" s="130">
        <v>0</v>
      </c>
    </row>
    <row r="28" spans="1:5" x14ac:dyDescent="0.2">
      <c r="A28" s="133">
        <v>1240</v>
      </c>
      <c r="B28" s="134" t="s">
        <v>236</v>
      </c>
      <c r="C28" s="135">
        <v>0</v>
      </c>
      <c r="D28" s="135">
        <v>0</v>
      </c>
      <c r="E28" s="130">
        <v>0</v>
      </c>
    </row>
    <row r="29" spans="1:5" x14ac:dyDescent="0.2">
      <c r="A29" s="33">
        <v>1241</v>
      </c>
      <c r="B29" s="29" t="s">
        <v>237</v>
      </c>
      <c r="C29" s="34">
        <v>0</v>
      </c>
      <c r="D29" s="132">
        <v>0</v>
      </c>
      <c r="E29" s="130"/>
    </row>
    <row r="30" spans="1:5" x14ac:dyDescent="0.2">
      <c r="A30" s="33">
        <v>1242</v>
      </c>
      <c r="B30" s="29" t="s">
        <v>238</v>
      </c>
      <c r="C30" s="34">
        <v>0</v>
      </c>
      <c r="D30" s="132">
        <v>0</v>
      </c>
      <c r="E30" s="130"/>
    </row>
    <row r="31" spans="1:5" x14ac:dyDescent="0.2">
      <c r="A31" s="33">
        <v>1243</v>
      </c>
      <c r="B31" s="29" t="s">
        <v>239</v>
      </c>
      <c r="C31" s="34">
        <v>0</v>
      </c>
      <c r="D31" s="132">
        <v>0</v>
      </c>
      <c r="E31" s="130"/>
    </row>
    <row r="32" spans="1:5" x14ac:dyDescent="0.2">
      <c r="A32" s="33">
        <v>1244</v>
      </c>
      <c r="B32" s="29" t="s">
        <v>240</v>
      </c>
      <c r="C32" s="34">
        <v>0</v>
      </c>
      <c r="D32" s="132">
        <v>0</v>
      </c>
      <c r="E32" s="130"/>
    </row>
    <row r="33" spans="1:5" x14ac:dyDescent="0.2">
      <c r="A33" s="33">
        <v>1245</v>
      </c>
      <c r="B33" s="29" t="s">
        <v>241</v>
      </c>
      <c r="C33" s="34">
        <v>0</v>
      </c>
      <c r="D33" s="132">
        <v>0</v>
      </c>
      <c r="E33" s="130"/>
    </row>
    <row r="34" spans="1:5" x14ac:dyDescent="0.2">
      <c r="A34" s="33">
        <v>1246</v>
      </c>
      <c r="B34" s="29" t="s">
        <v>242</v>
      </c>
      <c r="C34" s="34">
        <v>0</v>
      </c>
      <c r="D34" s="132">
        <v>0</v>
      </c>
    </row>
    <row r="35" spans="1:5" x14ac:dyDescent="0.2">
      <c r="A35" s="33">
        <v>1247</v>
      </c>
      <c r="B35" s="29" t="s">
        <v>243</v>
      </c>
      <c r="C35" s="34">
        <v>0</v>
      </c>
      <c r="D35" s="132">
        <v>0</v>
      </c>
    </row>
    <row r="36" spans="1:5" x14ac:dyDescent="0.2">
      <c r="A36" s="33">
        <v>1248</v>
      </c>
      <c r="B36" s="29" t="s">
        <v>244</v>
      </c>
      <c r="C36" s="34">
        <v>0</v>
      </c>
      <c r="D36" s="132">
        <v>6437353.1100000003</v>
      </c>
      <c r="E36" s="29">
        <v>-6437353.1100000003</v>
      </c>
    </row>
    <row r="37" spans="1:5" x14ac:dyDescent="0.2">
      <c r="A37" s="133">
        <v>1250</v>
      </c>
      <c r="B37" s="134" t="s">
        <v>246</v>
      </c>
      <c r="C37" s="135">
        <v>0</v>
      </c>
      <c r="D37" s="135">
        <v>8020079.8499999996</v>
      </c>
      <c r="E37" s="134">
        <v>-8020079.8499999996</v>
      </c>
    </row>
    <row r="38" spans="1:5" x14ac:dyDescent="0.2">
      <c r="A38" s="33">
        <v>1251</v>
      </c>
      <c r="B38" s="29" t="s">
        <v>247</v>
      </c>
      <c r="C38" s="34">
        <v>0</v>
      </c>
      <c r="D38" s="132">
        <v>1582726.74</v>
      </c>
      <c r="E38" s="29">
        <v>-1582726.74</v>
      </c>
    </row>
    <row r="39" spans="1:5" x14ac:dyDescent="0.2">
      <c r="A39" s="33">
        <v>1252</v>
      </c>
      <c r="B39" s="29" t="s">
        <v>248</v>
      </c>
      <c r="C39" s="34">
        <v>0</v>
      </c>
      <c r="D39" s="132">
        <v>-5163</v>
      </c>
      <c r="E39" s="29">
        <v>5163</v>
      </c>
    </row>
    <row r="40" spans="1:5" x14ac:dyDescent="0.2">
      <c r="A40" s="33">
        <v>1253</v>
      </c>
      <c r="B40" s="29" t="s">
        <v>249</v>
      </c>
      <c r="C40" s="34">
        <v>0</v>
      </c>
      <c r="D40" s="132">
        <v>15551270.890000001</v>
      </c>
      <c r="E40" s="29">
        <v>-15551270.890000001</v>
      </c>
    </row>
    <row r="41" spans="1:5" x14ac:dyDescent="0.2">
      <c r="A41" s="33">
        <v>1254</v>
      </c>
      <c r="B41" s="29" t="s">
        <v>250</v>
      </c>
      <c r="C41" s="34">
        <v>0</v>
      </c>
      <c r="D41" s="132">
        <v>8795644.2699999996</v>
      </c>
      <c r="E41" s="29">
        <v>-8795644.2699999996</v>
      </c>
    </row>
    <row r="42" spans="1:5" x14ac:dyDescent="0.2">
      <c r="A42" s="33">
        <v>1259</v>
      </c>
      <c r="B42" s="29" t="s">
        <v>251</v>
      </c>
      <c r="C42" s="34">
        <v>0</v>
      </c>
      <c r="D42" s="132">
        <v>10440644.99</v>
      </c>
      <c r="E42" s="29">
        <v>-10440644.99</v>
      </c>
    </row>
    <row r="43" spans="1:5" x14ac:dyDescent="0.2">
      <c r="B43" s="136" t="s">
        <v>628</v>
      </c>
      <c r="C43" s="135">
        <v>0</v>
      </c>
      <c r="D43" s="135">
        <v>1638202.72</v>
      </c>
      <c r="E43" s="29">
        <v>-1638202.72</v>
      </c>
    </row>
    <row r="44" spans="1:5" s="130" customFormat="1" x14ac:dyDescent="0.2">
      <c r="C44" s="130">
        <v>0</v>
      </c>
      <c r="D44" s="130">
        <v>4518392.99</v>
      </c>
      <c r="E44" s="130">
        <v>-4518392.99</v>
      </c>
    </row>
    <row r="45" spans="1:5" x14ac:dyDescent="0.2">
      <c r="A45" s="31" t="s">
        <v>184</v>
      </c>
      <c r="B45" s="31"/>
      <c r="C45" s="31">
        <v>0</v>
      </c>
      <c r="D45" s="31">
        <v>15114301.060000001</v>
      </c>
      <c r="E45" s="31">
        <v>-15114301.060000001</v>
      </c>
    </row>
    <row r="46" spans="1:5" x14ac:dyDescent="0.2">
      <c r="A46" s="32" t="s">
        <v>144</v>
      </c>
      <c r="B46" s="32" t="s">
        <v>649</v>
      </c>
      <c r="C46" s="129">
        <v>0</v>
      </c>
      <c r="D46" s="129">
        <v>2041173.45</v>
      </c>
      <c r="E46" s="32">
        <v>-2041173.45</v>
      </c>
    </row>
    <row r="47" spans="1:5" s="130" customFormat="1" x14ac:dyDescent="0.2">
      <c r="A47" s="133">
        <v>3210</v>
      </c>
      <c r="B47" s="134" t="s">
        <v>629</v>
      </c>
      <c r="C47" s="135">
        <v>0</v>
      </c>
      <c r="D47" s="135">
        <v>11674141.93</v>
      </c>
      <c r="E47" s="130">
        <v>-11674141.93</v>
      </c>
    </row>
    <row r="48" spans="1:5" x14ac:dyDescent="0.2">
      <c r="A48" s="131"/>
      <c r="B48" s="136" t="s">
        <v>617</v>
      </c>
      <c r="C48" s="135">
        <f>C51+C63+C91+C94+C49</f>
        <v>73678.59</v>
      </c>
      <c r="D48" s="135">
        <f>D51+D63+D91+D94+D49</f>
        <v>70599.47</v>
      </c>
    </row>
    <row r="49" spans="1:4" s="130" customFormat="1" x14ac:dyDescent="0.2">
      <c r="A49" s="153">
        <v>5100</v>
      </c>
      <c r="B49" s="154" t="s">
        <v>359</v>
      </c>
      <c r="C49" s="155">
        <f>SUM(C50:C50)</f>
        <v>0</v>
      </c>
      <c r="D49" s="155">
        <f>SUM(D50:D50)</f>
        <v>0</v>
      </c>
    </row>
    <row r="50" spans="1:4" s="130" customFormat="1" x14ac:dyDescent="0.2">
      <c r="A50" s="156">
        <v>5130</v>
      </c>
      <c r="B50" s="157" t="s">
        <v>650</v>
      </c>
      <c r="C50" s="158">
        <v>0</v>
      </c>
      <c r="D50" s="158">
        <v>0</v>
      </c>
    </row>
    <row r="51" spans="1:4" x14ac:dyDescent="0.2">
      <c r="A51" s="133">
        <v>5400</v>
      </c>
      <c r="B51" s="134" t="s">
        <v>424</v>
      </c>
      <c r="C51" s="135">
        <f>C52+C54+C56+C58+C60</f>
        <v>0</v>
      </c>
      <c r="D51" s="135">
        <f>D52+D54+D56+D58+D60</f>
        <v>0</v>
      </c>
    </row>
    <row r="52" spans="1:4" x14ac:dyDescent="0.2">
      <c r="A52" s="131">
        <v>5410</v>
      </c>
      <c r="B52" s="130" t="s">
        <v>618</v>
      </c>
      <c r="C52" s="132">
        <f>C53</f>
        <v>0</v>
      </c>
      <c r="D52" s="132">
        <f>D53</f>
        <v>0</v>
      </c>
    </row>
    <row r="53" spans="1:4" x14ac:dyDescent="0.2">
      <c r="A53" s="131">
        <v>5411</v>
      </c>
      <c r="B53" s="130" t="s">
        <v>426</v>
      </c>
      <c r="C53" s="132">
        <v>0</v>
      </c>
      <c r="D53" s="132">
        <v>0</v>
      </c>
    </row>
    <row r="54" spans="1:4" x14ac:dyDescent="0.2">
      <c r="A54" s="131">
        <v>5420</v>
      </c>
      <c r="B54" s="130" t="s">
        <v>619</v>
      </c>
      <c r="C54" s="132">
        <f>C55</f>
        <v>0</v>
      </c>
      <c r="D54" s="132">
        <f>D55</f>
        <v>0</v>
      </c>
    </row>
    <row r="55" spans="1:4" x14ac:dyDescent="0.2">
      <c r="A55" s="131">
        <v>5421</v>
      </c>
      <c r="B55" s="130" t="s">
        <v>429</v>
      </c>
      <c r="C55" s="132">
        <v>0</v>
      </c>
      <c r="D55" s="132">
        <v>0</v>
      </c>
    </row>
    <row r="56" spans="1:4" x14ac:dyDescent="0.2">
      <c r="A56" s="131">
        <v>5430</v>
      </c>
      <c r="B56" s="130" t="s">
        <v>620</v>
      </c>
      <c r="C56" s="132">
        <f>C57</f>
        <v>0</v>
      </c>
      <c r="D56" s="132">
        <f>D57</f>
        <v>0</v>
      </c>
    </row>
    <row r="57" spans="1:4" x14ac:dyDescent="0.2">
      <c r="A57" s="131">
        <v>5431</v>
      </c>
      <c r="B57" s="130" t="s">
        <v>432</v>
      </c>
      <c r="C57" s="132">
        <v>0</v>
      </c>
      <c r="D57" s="132">
        <v>0</v>
      </c>
    </row>
    <row r="58" spans="1:4" x14ac:dyDescent="0.2">
      <c r="A58" s="131">
        <v>5440</v>
      </c>
      <c r="B58" s="130" t="s">
        <v>621</v>
      </c>
      <c r="C58" s="132">
        <f>C59</f>
        <v>0</v>
      </c>
      <c r="D58" s="132">
        <f>D59</f>
        <v>0</v>
      </c>
    </row>
    <row r="59" spans="1:4" x14ac:dyDescent="0.2">
      <c r="A59" s="131">
        <v>5441</v>
      </c>
      <c r="B59" s="130" t="s">
        <v>621</v>
      </c>
      <c r="C59" s="132">
        <v>0</v>
      </c>
      <c r="D59" s="132">
        <v>0</v>
      </c>
    </row>
    <row r="60" spans="1:4" x14ac:dyDescent="0.2">
      <c r="A60" s="131">
        <v>5450</v>
      </c>
      <c r="B60" s="130" t="s">
        <v>622</v>
      </c>
      <c r="C60" s="132">
        <f>SUM(C61:C62)</f>
        <v>0</v>
      </c>
      <c r="D60" s="132">
        <f>SUM(D61:D62)</f>
        <v>0</v>
      </c>
    </row>
    <row r="61" spans="1:4" x14ac:dyDescent="0.2">
      <c r="A61" s="131">
        <v>5451</v>
      </c>
      <c r="B61" s="130" t="s">
        <v>436</v>
      </c>
      <c r="C61" s="132">
        <v>0</v>
      </c>
      <c r="D61" s="132">
        <v>0</v>
      </c>
    </row>
    <row r="62" spans="1:4" x14ac:dyDescent="0.2">
      <c r="A62" s="131">
        <v>5452</v>
      </c>
      <c r="B62" s="130" t="s">
        <v>437</v>
      </c>
      <c r="C62" s="132">
        <v>0</v>
      </c>
      <c r="D62" s="132">
        <v>0</v>
      </c>
    </row>
    <row r="63" spans="1:4" x14ac:dyDescent="0.2">
      <c r="A63" s="133">
        <v>5500</v>
      </c>
      <c r="B63" s="134" t="s">
        <v>438</v>
      </c>
      <c r="C63" s="135">
        <f>C64+C73+C76+C82</f>
        <v>54775.59</v>
      </c>
      <c r="D63" s="135">
        <f>D64+D73+D76+D82</f>
        <v>70599.47</v>
      </c>
    </row>
    <row r="64" spans="1:4" x14ac:dyDescent="0.2">
      <c r="A64" s="33">
        <v>5510</v>
      </c>
      <c r="B64" s="29" t="s">
        <v>439</v>
      </c>
      <c r="C64" s="34">
        <f>SUM(C65:C72)</f>
        <v>54775.59</v>
      </c>
      <c r="D64" s="34">
        <f>SUM(D65:D72)</f>
        <v>70599.47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50475.59</v>
      </c>
      <c r="D69" s="34">
        <v>66299.47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4300</v>
      </c>
      <c r="D71" s="34">
        <v>4300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133">
        <v>5600</v>
      </c>
      <c r="B91" s="134" t="s">
        <v>79</v>
      </c>
      <c r="C91" s="135">
        <f>C92</f>
        <v>0</v>
      </c>
      <c r="D91" s="135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133">
        <v>2110</v>
      </c>
      <c r="B94" s="139" t="s">
        <v>630</v>
      </c>
      <c r="C94" s="135">
        <f>SUM(C95:C99)</f>
        <v>18903</v>
      </c>
      <c r="D94" s="135">
        <f>SUM(D95:D99)</f>
        <v>0</v>
      </c>
    </row>
    <row r="95" spans="1:4" x14ac:dyDescent="0.2">
      <c r="A95" s="131">
        <v>2111</v>
      </c>
      <c r="B95" s="130" t="s">
        <v>631</v>
      </c>
      <c r="C95" s="132">
        <v>0</v>
      </c>
      <c r="D95" s="132">
        <v>0</v>
      </c>
    </row>
    <row r="96" spans="1:4" x14ac:dyDescent="0.2">
      <c r="A96" s="131">
        <v>2112</v>
      </c>
      <c r="B96" s="130" t="s">
        <v>632</v>
      </c>
      <c r="C96" s="132">
        <v>0</v>
      </c>
      <c r="D96" s="132">
        <v>0</v>
      </c>
    </row>
    <row r="97" spans="1:4" x14ac:dyDescent="0.2">
      <c r="A97" s="131">
        <v>2112</v>
      </c>
      <c r="B97" s="130" t="s">
        <v>633</v>
      </c>
      <c r="C97" s="132">
        <v>18903</v>
      </c>
      <c r="D97" s="132">
        <v>0</v>
      </c>
    </row>
    <row r="98" spans="1:4" x14ac:dyDescent="0.2">
      <c r="A98" s="131">
        <v>2115</v>
      </c>
      <c r="B98" s="130" t="s">
        <v>634</v>
      </c>
      <c r="C98" s="132">
        <v>0</v>
      </c>
      <c r="D98" s="132">
        <v>0</v>
      </c>
    </row>
    <row r="99" spans="1:4" x14ac:dyDescent="0.2">
      <c r="A99" s="131">
        <v>2114</v>
      </c>
      <c r="B99" s="130" t="s">
        <v>635</v>
      </c>
      <c r="C99" s="132">
        <v>0</v>
      </c>
      <c r="D99" s="132">
        <v>0</v>
      </c>
    </row>
    <row r="100" spans="1:4" x14ac:dyDescent="0.2">
      <c r="A100" s="131"/>
      <c r="B100" s="136" t="s">
        <v>636</v>
      </c>
      <c r="C100" s="135">
        <f>+C101</f>
        <v>0</v>
      </c>
      <c r="D100" s="135">
        <f>+D101</f>
        <v>0</v>
      </c>
    </row>
    <row r="101" spans="1:4" s="130" customFormat="1" x14ac:dyDescent="0.2">
      <c r="A101" s="153">
        <v>3100</v>
      </c>
      <c r="B101" s="159" t="s">
        <v>651</v>
      </c>
      <c r="C101" s="160">
        <f>SUM(C102:C105)</f>
        <v>0</v>
      </c>
      <c r="D101" s="160">
        <f>SUM(D102:D105)</f>
        <v>0</v>
      </c>
    </row>
    <row r="102" spans="1:4" s="130" customFormat="1" x14ac:dyDescent="0.2">
      <c r="A102" s="156"/>
      <c r="B102" s="161" t="s">
        <v>652</v>
      </c>
      <c r="C102" s="162">
        <v>0</v>
      </c>
      <c r="D102" s="162">
        <v>0</v>
      </c>
    </row>
    <row r="103" spans="1:4" s="130" customFormat="1" x14ac:dyDescent="0.2">
      <c r="A103" s="156"/>
      <c r="B103" s="161" t="s">
        <v>653</v>
      </c>
      <c r="C103" s="162">
        <v>0</v>
      </c>
      <c r="D103" s="162">
        <v>0</v>
      </c>
    </row>
    <row r="104" spans="1:4" s="130" customFormat="1" x14ac:dyDescent="0.2">
      <c r="A104" s="156"/>
      <c r="B104" s="161" t="s">
        <v>654</v>
      </c>
      <c r="C104" s="162">
        <v>0</v>
      </c>
      <c r="D104" s="162">
        <v>0</v>
      </c>
    </row>
    <row r="105" spans="1:4" s="130" customFormat="1" x14ac:dyDescent="0.2">
      <c r="A105" s="156"/>
      <c r="B105" s="161" t="s">
        <v>655</v>
      </c>
      <c r="C105" s="162">
        <v>0</v>
      </c>
      <c r="D105" s="162">
        <v>0</v>
      </c>
    </row>
    <row r="106" spans="1:4" s="130" customFormat="1" x14ac:dyDescent="0.2">
      <c r="A106" s="156"/>
      <c r="B106" s="164" t="s">
        <v>656</v>
      </c>
      <c r="C106" s="155">
        <f>+C107</f>
        <v>0</v>
      </c>
      <c r="D106" s="155">
        <f>+D107</f>
        <v>0</v>
      </c>
    </row>
    <row r="107" spans="1:4" s="130" customFormat="1" x14ac:dyDescent="0.2">
      <c r="A107" s="153">
        <v>1270</v>
      </c>
      <c r="B107" s="163" t="s">
        <v>252</v>
      </c>
      <c r="C107" s="160">
        <f>+C108</f>
        <v>0</v>
      </c>
      <c r="D107" s="160">
        <f>+D108</f>
        <v>0</v>
      </c>
    </row>
    <row r="108" spans="1:4" s="130" customFormat="1" x14ac:dyDescent="0.2">
      <c r="A108" s="156">
        <v>1273</v>
      </c>
      <c r="B108" s="157" t="s">
        <v>657</v>
      </c>
      <c r="C108" s="162">
        <v>0</v>
      </c>
      <c r="D108" s="162">
        <v>0</v>
      </c>
    </row>
    <row r="109" spans="1:4" s="130" customFormat="1" x14ac:dyDescent="0.2">
      <c r="A109" s="156"/>
      <c r="B109" s="164" t="s">
        <v>658</v>
      </c>
      <c r="C109" s="155">
        <f>+C110+C112</f>
        <v>0</v>
      </c>
      <c r="D109" s="155">
        <f>+D110+D112</f>
        <v>0</v>
      </c>
    </row>
    <row r="110" spans="1:4" s="130" customFormat="1" x14ac:dyDescent="0.2">
      <c r="A110" s="153">
        <v>4300</v>
      </c>
      <c r="B110" s="159" t="s">
        <v>659</v>
      </c>
      <c r="C110" s="160">
        <f>+C111</f>
        <v>0</v>
      </c>
      <c r="D110" s="165">
        <f>+D111</f>
        <v>0</v>
      </c>
    </row>
    <row r="111" spans="1:4" s="130" customFormat="1" x14ac:dyDescent="0.2">
      <c r="A111" s="156">
        <v>4399</v>
      </c>
      <c r="B111" s="161" t="s">
        <v>352</v>
      </c>
      <c r="C111" s="162">
        <v>0</v>
      </c>
      <c r="D111" s="162">
        <v>0</v>
      </c>
    </row>
    <row r="112" spans="1:4" x14ac:dyDescent="0.2">
      <c r="A112" s="133">
        <v>1120</v>
      </c>
      <c r="B112" s="140" t="s">
        <v>637</v>
      </c>
      <c r="C112" s="135">
        <f>SUM(C113:C121)</f>
        <v>0</v>
      </c>
      <c r="D112" s="135">
        <f>SUM(D113:D121)</f>
        <v>0</v>
      </c>
    </row>
    <row r="113" spans="1:4" x14ac:dyDescent="0.2">
      <c r="A113" s="131">
        <v>1124</v>
      </c>
      <c r="B113" s="141" t="s">
        <v>638</v>
      </c>
      <c r="C113" s="142">
        <v>0</v>
      </c>
      <c r="D113" s="132">
        <v>0</v>
      </c>
    </row>
    <row r="114" spans="1:4" x14ac:dyDescent="0.2">
      <c r="A114" s="131">
        <v>1124</v>
      </c>
      <c r="B114" s="141" t="s">
        <v>639</v>
      </c>
      <c r="C114" s="142">
        <v>0</v>
      </c>
      <c r="D114" s="132">
        <v>0</v>
      </c>
    </row>
    <row r="115" spans="1:4" x14ac:dyDescent="0.2">
      <c r="A115" s="131">
        <v>1124</v>
      </c>
      <c r="B115" s="141" t="s">
        <v>640</v>
      </c>
      <c r="C115" s="142">
        <v>0</v>
      </c>
      <c r="D115" s="132">
        <v>0</v>
      </c>
    </row>
    <row r="116" spans="1:4" x14ac:dyDescent="0.2">
      <c r="A116" s="131">
        <v>1124</v>
      </c>
      <c r="B116" s="141" t="s">
        <v>641</v>
      </c>
      <c r="C116" s="142">
        <v>0</v>
      </c>
      <c r="D116" s="132">
        <v>0</v>
      </c>
    </row>
    <row r="117" spans="1:4" x14ac:dyDescent="0.2">
      <c r="A117" s="131">
        <v>1124</v>
      </c>
      <c r="B117" s="141" t="s">
        <v>642</v>
      </c>
      <c r="C117" s="132">
        <v>0</v>
      </c>
      <c r="D117" s="132">
        <v>0</v>
      </c>
    </row>
    <row r="118" spans="1:4" x14ac:dyDescent="0.2">
      <c r="A118" s="131">
        <v>1124</v>
      </c>
      <c r="B118" s="141" t="s">
        <v>643</v>
      </c>
      <c r="C118" s="132">
        <v>0</v>
      </c>
      <c r="D118" s="132">
        <v>0</v>
      </c>
    </row>
    <row r="119" spans="1:4" x14ac:dyDescent="0.2">
      <c r="A119" s="131">
        <v>1122</v>
      </c>
      <c r="B119" s="141" t="s">
        <v>644</v>
      </c>
      <c r="C119" s="132">
        <v>0</v>
      </c>
      <c r="D119" s="132">
        <v>0</v>
      </c>
    </row>
    <row r="120" spans="1:4" x14ac:dyDescent="0.2">
      <c r="A120" s="131">
        <v>1122</v>
      </c>
      <c r="B120" s="141" t="s">
        <v>645</v>
      </c>
      <c r="C120" s="142">
        <v>0</v>
      </c>
      <c r="D120" s="132">
        <v>0</v>
      </c>
    </row>
    <row r="121" spans="1:4" x14ac:dyDescent="0.2">
      <c r="A121" s="131">
        <v>1122</v>
      </c>
      <c r="B121" s="141" t="s">
        <v>646</v>
      </c>
      <c r="C121" s="132">
        <v>0</v>
      </c>
      <c r="D121" s="132">
        <v>0</v>
      </c>
    </row>
    <row r="122" spans="1:4" x14ac:dyDescent="0.2">
      <c r="A122" s="131"/>
      <c r="B122" s="143" t="s">
        <v>647</v>
      </c>
      <c r="C122" s="135">
        <f>C47+C48+C100-C106-C109</f>
        <v>73678.59</v>
      </c>
      <c r="D122" s="135">
        <f>D47+D48+D100-D106-D109</f>
        <v>11744741.4</v>
      </c>
    </row>
    <row r="130" spans="2:4" x14ac:dyDescent="0.2">
      <c r="B130" s="166" t="s">
        <v>664</v>
      </c>
      <c r="C130" s="169" t="s">
        <v>665</v>
      </c>
      <c r="D130" s="169"/>
    </row>
    <row r="131" spans="2:4" x14ac:dyDescent="0.2">
      <c r="B131" s="166" t="s">
        <v>666</v>
      </c>
      <c r="C131" s="169" t="s">
        <v>667</v>
      </c>
      <c r="D131" s="169"/>
    </row>
    <row r="132" spans="2:4" x14ac:dyDescent="0.2">
      <c r="B132" s="166" t="s">
        <v>668</v>
      </c>
      <c r="C132" s="169" t="s">
        <v>669</v>
      </c>
      <c r="D132" s="169"/>
    </row>
    <row r="133" spans="2:4" x14ac:dyDescent="0.2">
      <c r="B133" s="130"/>
      <c r="C133" s="130"/>
      <c r="D133" s="130"/>
    </row>
    <row r="134" spans="2:4" x14ac:dyDescent="0.2">
      <c r="B134" s="130"/>
      <c r="C134" s="130"/>
      <c r="D134" s="130"/>
    </row>
    <row r="135" spans="2:4" x14ac:dyDescent="0.2">
      <c r="B135" s="130"/>
      <c r="C135" s="130"/>
      <c r="D135" s="130"/>
    </row>
    <row r="136" spans="2:4" x14ac:dyDescent="0.2">
      <c r="B136" s="130"/>
      <c r="C136" s="130"/>
      <c r="D136" s="130"/>
    </row>
  </sheetData>
  <sheetProtection formatCells="0" formatColumns="0" formatRows="0" insertColumns="0" insertRows="0" insertHyperlinks="0" deleteColumns="0" deleteRows="0" sort="0" autoFilter="0" pivotTables="0"/>
  <mergeCells count="6">
    <mergeCell ref="C132:D132"/>
    <mergeCell ref="A1:C1"/>
    <mergeCell ref="A2:C2"/>
    <mergeCell ref="A3:C3"/>
    <mergeCell ref="C130:D130"/>
    <mergeCell ref="C131:D131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60 D51 C48:D48 C51:C62"/>
  </dataValidations>
  <pageMargins left="0.7" right="0.7" top="0.75" bottom="0.75" header="0.3" footer="0.3"/>
  <pageSetup scale="72" fitToHeight="0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1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37" sqref="B37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7" t="s">
        <v>188</v>
      </c>
      <c r="B2" s="98" t="s">
        <v>50</v>
      </c>
    </row>
    <row r="3" spans="1:2" x14ac:dyDescent="0.2">
      <c r="B3" s="111"/>
    </row>
    <row r="4" spans="1:2" ht="14.1" customHeight="1" x14ac:dyDescent="0.2">
      <c r="A4" s="112" t="s">
        <v>27</v>
      </c>
      <c r="B4" s="102" t="s">
        <v>78</v>
      </c>
    </row>
    <row r="5" spans="1:2" ht="14.1" customHeight="1" x14ac:dyDescent="0.2">
      <c r="B5" s="102" t="s">
        <v>51</v>
      </c>
    </row>
    <row r="6" spans="1:2" ht="14.1" customHeight="1" x14ac:dyDescent="0.2">
      <c r="B6" s="102" t="s">
        <v>149</v>
      </c>
    </row>
    <row r="7" spans="1:2" ht="14.1" customHeight="1" x14ac:dyDescent="0.2">
      <c r="B7" s="102" t="s">
        <v>150</v>
      </c>
    </row>
    <row r="8" spans="1:2" ht="14.1" customHeight="1" x14ac:dyDescent="0.2"/>
    <row r="9" spans="1:2" x14ac:dyDescent="0.2">
      <c r="A9" s="112" t="s">
        <v>29</v>
      </c>
      <c r="B9" s="104" t="s">
        <v>589</v>
      </c>
    </row>
    <row r="10" spans="1:2" ht="15" customHeight="1" x14ac:dyDescent="0.2">
      <c r="B10" s="104" t="s">
        <v>75</v>
      </c>
    </row>
    <row r="11" spans="1:2" ht="15" customHeight="1" x14ac:dyDescent="0.2">
      <c r="B11" s="114" t="s">
        <v>193</v>
      </c>
    </row>
    <row r="12" spans="1:2" ht="15" customHeight="1" x14ac:dyDescent="0.2"/>
    <row r="13" spans="1:2" x14ac:dyDescent="0.2">
      <c r="A13" s="112" t="s">
        <v>76</v>
      </c>
      <c r="B13" s="102" t="s">
        <v>590</v>
      </c>
    </row>
    <row r="14" spans="1:2" ht="15" customHeight="1" x14ac:dyDescent="0.2">
      <c r="B14" s="102" t="s">
        <v>591</v>
      </c>
    </row>
    <row r="15" spans="1:2" ht="15" customHeight="1" x14ac:dyDescent="0.2"/>
    <row r="18" spans="2:5" x14ac:dyDescent="0.2">
      <c r="C18" s="3">
        <v>0</v>
      </c>
    </row>
    <row r="20" spans="2:5" x14ac:dyDescent="0.2">
      <c r="B20" s="166" t="s">
        <v>664</v>
      </c>
      <c r="C20" s="169"/>
      <c r="D20" s="169"/>
    </row>
    <row r="21" spans="2:5" x14ac:dyDescent="0.2">
      <c r="B21" s="166" t="s">
        <v>666</v>
      </c>
      <c r="C21" s="169"/>
      <c r="D21" s="169"/>
    </row>
    <row r="22" spans="2:5" x14ac:dyDescent="0.2">
      <c r="B22" s="166" t="s">
        <v>668</v>
      </c>
      <c r="C22" s="169"/>
      <c r="D22" s="169"/>
      <c r="E22" s="3">
        <v>0</v>
      </c>
    </row>
    <row r="29" spans="2:5" x14ac:dyDescent="0.2">
      <c r="B29" s="169" t="s">
        <v>665</v>
      </c>
      <c r="C29" s="169"/>
    </row>
    <row r="30" spans="2:5" x14ac:dyDescent="0.2">
      <c r="B30" s="169" t="s">
        <v>667</v>
      </c>
      <c r="C30" s="169"/>
    </row>
    <row r="31" spans="2:5" x14ac:dyDescent="0.2">
      <c r="B31" s="169" t="s">
        <v>669</v>
      </c>
      <c r="C31" s="169"/>
    </row>
  </sheetData>
  <mergeCells count="6">
    <mergeCell ref="B31:C31"/>
    <mergeCell ref="C20:D20"/>
    <mergeCell ref="C21:D21"/>
    <mergeCell ref="C22:D22"/>
    <mergeCell ref="B29:C29"/>
    <mergeCell ref="B30:C30"/>
  </mergeCells>
  <pageMargins left="0.70866141732283472" right="0.70866141732283472" top="0.74803149606299213" bottom="0.74803149606299213" header="0.31496062992125984" footer="0.31496062992125984"/>
  <pageSetup scale="83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2024-02-06T19:47:33Z</cp:lastPrinted>
  <dcterms:created xsi:type="dcterms:W3CDTF">2012-12-11T20:36:24Z</dcterms:created>
  <dcterms:modified xsi:type="dcterms:W3CDTF">2024-02-06T19:47:40Z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