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<sst xmlns="http://schemas.openxmlformats.org/spreadsheetml/2006/main" count="1015" uniqueCount="670">
  <si>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</si>
  <si>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</si>
  <si>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</si>
  <si>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</si>
  <si>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</si>
  <si>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</si>
  <si>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</si>
  <si>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</si>
  <si>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</si>
  <si>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</si>
  <si>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</si>
  <si>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</si>
  <si>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</si>
  <si>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</si>
  <si>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</si>
  <si>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</si>
  <si>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</si>
  <si>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</si>
  <si>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</si>
  <si>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</si>
  <si>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</si>
  <si>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</si>
  <si>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</si>
  <si>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</si>
  <si>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</si>
  <si>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</si>
  <si>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</si>
  <si>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</si>
  <si>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</si>
  <si>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</si>
  <si>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</si>
  <si>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</si>
  <si>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</si>
  <si>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</si>
  <si>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</si>
  <si>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</si>
  <si>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</si>
  <si>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</si>
  <si>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</si>
  <si>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</si>
  <si>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</si>
  <si>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</si>
  <si>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</si>
  <si>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</si>
  <si>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</si>
  <si>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</si>
  <si>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</si>
  <si>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</si>
  <si>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</si>
  <si>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</si>
  <si>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</si>
  <si>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</si>
  <si>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</si>
  <si>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</si>
  <si>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</si>
  <si>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</si>
  <si>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</si>
  <si>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</si>
  <si>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</si>
  <si>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</si>
  <si>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</si>
  <si>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</si>
  <si>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</si>
  <si>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</si>
  <si>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</si>
  <si>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</si>
  <si>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</si>
  <si>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</si>
  <si>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</si>
  <si>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</si>
  <si>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</si>
  <si>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</si>
  <si>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</si>
  <si>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</si>
  <si>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</si>
  <si>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</si>
  <si>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</si>
  <si>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</si>
  <si>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</si>
  <si>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</si>
  <si>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</si>
  <si>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</si>
  <si>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</si>
  <si>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</si>
  <si>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</si>
  <si>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</si>
  <si>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</si>
  <si>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</si>
  <si>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</si>
  <si>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</si>
  <si>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</si>
  <si>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</si>
  <si>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</si>
  <si>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</si>
  <si>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</si>
  <si>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</si>
  <si>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</si>
  <si>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</si>
  <si>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</si>
  <si>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</si>
  <si>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</si>
  <si>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</si>
  <si>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</si>
  <si>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</si>
  <si>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</si>
  <si>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</si>
  <si>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</si>
  <si>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</si>
  <si>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</si>
  <si>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</si>
  <si>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</si>
  <si>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</si>
  <si>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</si>
  <si>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</si>
  <si>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</si>
  <si>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</si>
  <si>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</si>
  <si>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</si>
  <si>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</si>
  <si>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</si>
  <si>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</si>
  <si>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</si>
  <si>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</si>
  <si>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</si>
  <si>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</si>
  <si>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</si>
  <si>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</si>
  <si>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</si>
  <si>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</si>
  <si>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</si>
  <si>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</si>
  <si>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</si>
  <si>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</si>
  <si>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</si>
  <si>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</si>
  <si>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</si>
  <si>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</si>
  <si>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</si>
  <si>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</si>
  <si>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</si>
  <si>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</si>
  <si>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</si>
  <si>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</si>
  <si>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</si>
  <si>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</si>
  <si>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</si>
  <si>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</si>
  <si>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</si>
  <si>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</si>
  <si>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</si>
  <si>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</si>
  <si>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</si>
  <si>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</si>
  <si>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</si>
  <si>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</si>
  <si>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</si>
  <si>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</si>
  <si>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</si>
  <si>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</si>
  <si>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</si>
  <si>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</si>
  <si>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</si>
  <si>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</si>
  <si>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</si>
  <si>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</si>
  <si>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</si>
  <si>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</si>
  <si>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</si>
  <si>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</si>
  <si>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</si>
  <si>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</si>
  <si>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</si>
  <si>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</si>
  <si>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</si>
  <si>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</si>
  <si>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</si>
  <si>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</si>
  <si>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</si>
  <si>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</si>
  <si>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</si>
  <si>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</si>
  <si>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</si>
  <si>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</si>
  <si>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</si>
  <si>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</si>
  <si>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</si>
  <si>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</si>
  <si>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</si>
  <si>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</si>
  <si>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</si>
  <si>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</si>
  <si>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</si>
  <si>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</si>
  <si>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</si>
  <si>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</si>
  <si>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</si>
  <si>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</si>
  <si>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</si>
  <si>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</si>
  <si>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</si>
  <si>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</si>
  <si>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</si>
  <si>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</si>
  <si>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</si>
  <si>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</si>
  <si>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</si>
  <si>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</si>
  <si>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</si>
  <si>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</si>
  <si>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</si>
  <si>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</si>
  <si>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</si>
  <si>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</si>
  <si>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</si>
  <si>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</si>
  <si>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</si>
  <si>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</si>
  <si>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</si>
  <si>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</si>
  <si>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</si>
  <si>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</si>
  <si>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</si>
  <si>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</si>
  <si>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</si>
  <si>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</si>
  <si>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</si>
  <si>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</si>
  <si>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</si>
  <si>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</si>
  <si>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</si>
  <si>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</si>
  <si>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</si>
  <si>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</si>
  <si>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</si>
  <si>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</si>
  <si>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</si>
  <si>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</si>
  <si>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</si>
  <si>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</si>
  <si>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</si>
  <si>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</si>
  <si>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</si>
  <si>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</si>
  <si>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</si>
  <si>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</si>
  <si>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</si>
  <si>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</si>
  <si>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</si>
  <si>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</si>
  <si>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</si>
  <si>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</si>
  <si>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</si>
  <si>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</si>
  <si>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</si>
  <si>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</si>
  <si>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</si>
  <si>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</si>
  <si>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</si>
  <si>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</si>
  <si>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</si>
  <si>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</si>
  <si>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</si>
  <si>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</si>
  <si>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</si>
  <si>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</si>
  <si>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</si>
  <si>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</si>
  <si>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</si>
  <si>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</si>
  <si>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</si>
  <si>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</si>
  <si>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</si>
  <si>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</si>
  <si>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</si>
  <si>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</si>
  <si>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</si>
  <si>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</si>
  <si>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</si>
  <si>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</si>
  <si>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</si>
  <si>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</si>
  <si>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</si>
  <si>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</si>
  <si>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</si>
  <si>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</si>
  <si>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</si>
  <si>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</si>
  <si>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</si>
  <si>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</si>
  <si>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</si>
  <si>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</si>
  <si>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</si>
  <si>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</si>
  <si>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</si>
  <si>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</si>
  <si>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</si>
  <si>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</si>
  <si>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</si>
  <si>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</si>
  <si>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</si>
  <si>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</si>
  <si>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</si>
  <si>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</si>
  <si>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</si>
  <si>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</si>
  <si>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</si>
  <si>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</si>
  <si>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</si>
  <si>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</si>
  <si>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</si>
  <si>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</si>
  <si>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</si>
  <si>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</si>
  <si>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</si>
  <si>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</si>
  <si>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</si>
  <si>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</si>
  <si>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</si>
  <si>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</si>
  <si>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</si>
  <si>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</si>
  <si>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</si>
  <si>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</si>
  <si>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</si>
  <si>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</si>
  <si>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</si>
  <si>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</si>
  <si>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</si>
  <si>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</si>
  <si>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</si>
  <si>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</si>
  <si>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</si>
  <si>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</si>
  <si>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</si>
  <si>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</si>
  <si>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</si>
  <si>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</si>
  <si>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</si>
  <si>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</si>
  <si>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</si>
  <si>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</si>
  <si>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</si>
  <si>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</si>
  <si>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</si>
  <si>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</si>
  <si>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</si>
  <si>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</si>
  <si>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</si>
  <si>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</si>
  <si>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</si>
  <si>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</si>
  <si>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</si>
  <si>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</si>
  <si>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</si>
  <si>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</si>
  <si>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</si>
  <si>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</si>
  <si>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</si>
  <si>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</si>
  <si>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</si>
  <si>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</si>
  <si>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</si>
  <si>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</si>
  <si>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</si>
  <si>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</si>
  <si>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</si>
  <si>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</si>
  <si>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</si>
  <si>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</si>
  <si>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</si>
  <si>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</si>
  <si>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</si>
  <si>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</si>
  <si>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</si>
  <si>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</si>
  <si>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</si>
  <si>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</si>
  <si>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</si>
  <si>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</si>
  <si>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</si>
  <si>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</si>
  <si>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</si>
  <si>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</si>
  <si>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</si>
  <si>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</si>
  <si>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</si>
  <si>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</si>
  <si>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</si>
  <si>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</si>
  <si>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</si>
  <si>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</si>
  <si>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</si>
  <si>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</si>
  <si>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</si>
  <si>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</si>
  <si>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</si>
  <si>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</si>
  <si>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</si>
  <si>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</si>
  <si>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</si>
  <si>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</si>
  <si>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</si>
  <si>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</si>
  <si>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</si>
  <si>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</si>
  <si>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</si>
  <si>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</si>
  <si>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</si>
  <si>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</si>
  <si>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</si>
  <si>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</si>
  <si>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</si>
  <si>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</si>
  <si>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</si>
  <si>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</si>
  <si>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</si>
  <si>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</si>
  <si>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</si>
  <si>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</si>
  <si>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</si>
  <si>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</si>
  <si>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</si>
  <si>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</si>
  <si>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</si>
  <si>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</si>
  <si>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</si>
  <si>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</si>
  <si>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</si>
  <si>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</si>
  <si>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</si>
  <si>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</si>
  <si>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</si>
  <si>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</si>
  <si>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</si>
  <si>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</si>
  <si>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</si>
  <si>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</si>
  <si>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</si>
  <si>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</si>
  <si>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</si>
  <si>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</si>
  <si>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</si>
  <si>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</si>
  <si>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</si>
  <si>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</si>
  <si>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</si>
  <si>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</si>
  <si>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</si>
  <si>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</si>
  <si>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</si>
  <si>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</si>
  <si>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</si>
  <si>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</si>
  <si>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</si>
  <si>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</si>
  <si>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</si>
  <si>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</si>
  <si>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</si>
  <si>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</si>
  <si>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</si>
  <si>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</si>
  <si>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</si>
  <si>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</si>
  <si>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</si>
  <si>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</si>
  <si>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</si>
  <si>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</si>
  <si>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</si>
  <si>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</si>
  <si>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</si>
  <si>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</si>
  <si>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</si>
  <si>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</si>
  <si>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</si>
  <si>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</si>
  <si>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</si>
  <si>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</si>
  <si>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</si>
  <si>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</si>
  <si>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</si>
  <si>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</si>
  <si>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</si>
  <si>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</si>
  <si>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</si>
  <si>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</si>
  <si>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</si>
  <si>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</si>
  <si>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</si>
  <si>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</si>
  <si>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</si>
  <si>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</si>
  <si>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</si>
  <si>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</si>
  <si>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</si>
  <si>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</si>
  <si>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</si>
  <si>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</si>
  <si>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</si>
  <si>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</si>
  <si>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</si>
  <si>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</si>
  <si>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</si>
  <si>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</si>
  <si>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</si>
  <si>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</si>
  <si>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</si>
  <si>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</si>
  <si>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</si>
  <si>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</si>
  <si>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</si>
  <si>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</si>
  <si>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</si>
  <si>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</si>
  <si>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</si>
  <si>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</si>
  <si>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</si>
  <si>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</si>
  <si>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</si>
  <si>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</si>
  <si>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</si>
  <si>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</si>
  <si>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</si>
  <si>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</si>
  <si>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</si>
  <si>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</si>
  <si>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</si>
  <si>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</si>
  <si>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</si>
  <si>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</si>
  <si>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</si>
  <si>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</si>
  <si>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</si>
  <si>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</si>
  <si>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</si>
  <si>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</si>
  <si>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</si>
  <si>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</si>
  <si>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</si>
  <si>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</si>
  <si>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</si>
  <si>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</si>
  <si>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</si>
  <si>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</si>
  <si>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</si>
  <si>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</si>
  <si>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</si>
  <si>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</si>
  <si>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</si>
  <si>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</si>
  <si>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</si>
  <si>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</si>
  <si>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</si>
  <si>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</si>
  <si>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</si>
  <si>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</si>
  <si>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</si>
  <si>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</si>
  <si>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</si>
  <si>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</si>
  <si>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</si>
  <si>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</si>
  <si>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</si>
  <si>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</si>
  <si>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</si>
  <si>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</si>
  <si>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</si>
  <si>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</si>
  <si>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</si>
  <si>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</si>
  <si>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</si>
  <si>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</si>
  <si>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</si>
  <si>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</si>
  <si>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</si>
  <si>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</si>
  <si>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</si>
  <si>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</si>
  <si>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</si>
  <si>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</si>
  <si>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</si>
  <si>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</si>
  <si>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</si>
  <si>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</si>
  <si>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</si>
  <si>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</si>
  <si>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</si>
  <si>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</si>
  <si>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</si>
  <si>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</si>
  <si>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</si>
  <si>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</si>
  <si>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</si>
  <si>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</si>
  <si>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</si>
  <si>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</si>
  <si>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</si>
  <si>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</si>
  <si>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</si>
  <si>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</si>
  <si>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</si>
  <si>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</si>
  <si>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</si>
  <si>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</si>
  <si>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</si>
  <si>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</si>
  <si>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</si>
  <si>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</si>
  <si>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</si>
  <si>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</si>
  <si>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</si>
  <si>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</si>
  <si>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</si>
  <si>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</si>
  <si>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</si>
  <si>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</si>
  <si>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</si>
  <si>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</si>
  <si>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</si>
  <si>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</si>
  <si>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</si>
  <si>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</si>
  <si>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</si>
  <si>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</si>
  <si>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</si>
  <si>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</si>
  <si>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</si>
  <si>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</si>
  <si>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</si>
  <si>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</si>
  <si>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</si>
  <si>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</si>
  <si>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</si>
  <si>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</si>
  <si>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</si>
  <si>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</si>
  <si>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</si>
  <si>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</si>
  <si>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</si>
  <si>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</si>
  <si>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</si>
  <si>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</si>
  <si>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</si>
  <si>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</si>
  <si>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</si>
  <si>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</si>
  <si>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</si>
  <si>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</si>
  <si>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</si>
  <si>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</si>
  <si>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</si>
  <si>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</si>
  <si>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</si>
  <si>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</si>
  <si>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</si>
  <si>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</si>
  <si>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</si>
  <si>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</si>
  <si>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</si>
  <si>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</si>
  <si>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</si>
  <si>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</si>
  <si>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</si>
  <si>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para las Personas con Discapacidad Salamanca</t>
  </si>
  <si>
    <t>Correspondiente 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</si>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</sst>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10" sqref="F1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50" spans="2:5" x14ac:dyDescent="0.2">
      <c r="B50" s="194" t="s">
        <v>664</v>
      </c>
      <c r="C50" s="195" t="s">
        <v>665</v>
      </c>
      <c r="D50" s="195"/>
      <c r="E50" s="195"/>
    </row>
    <row r="51" spans="2:5" x14ac:dyDescent="0.2">
      <c r="B51" s="194" t="s">
        <v>666</v>
      </c>
      <c r="C51" s="195" t="s">
        <v>667</v>
      </c>
      <c r="D51" s="195"/>
      <c r="E51" s="195"/>
    </row>
    <row r="52" spans="2:5" x14ac:dyDescent="0.2">
      <c r="B52" s="194" t="s">
        <v>668</v>
      </c>
      <c r="C52" s="195" t="s">
        <v>669</v>
      </c>
      <c r="D52" s="195"/>
      <c r="E52" s="195"/>
    </row>
  </sheetData>
  <sheetProtection formatCells="0" formatColumns="0" formatRows="0" autoFilter="0" pivotTables="0"/>
  <mergeCells count="7">
    <mergeCell ref="C51:E51"/>
    <mergeCell ref="C52:E52"/>
    <mergeCell ref="A1:B1"/>
    <mergeCell ref="A2:B2"/>
    <mergeCell ref="A3:B3"/>
    <mergeCell ref="A4:E4"/>
    <mergeCell ref="C50:E50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B27" sqref="B27:E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3210237.04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5" x14ac:dyDescent="0.2">
      <c r="A17" s="70">
        <v>3.2</v>
      </c>
      <c r="B17" s="63" t="s">
        <v>530</v>
      </c>
      <c r="C17" s="147">
        <v>0</v>
      </c>
    </row>
    <row r="18" spans="1:5" x14ac:dyDescent="0.2">
      <c r="A18" s="70">
        <v>3.3</v>
      </c>
      <c r="B18" s="65" t="s">
        <v>531</v>
      </c>
      <c r="C18" s="148">
        <v>0</v>
      </c>
    </row>
    <row r="19" spans="1:5" x14ac:dyDescent="0.2">
      <c r="A19" s="59"/>
      <c r="B19" s="71"/>
      <c r="C19" s="72"/>
    </row>
    <row r="20" spans="1:5" x14ac:dyDescent="0.2">
      <c r="A20" s="73" t="s">
        <v>660</v>
      </c>
      <c r="B20" s="73"/>
      <c r="C20" s="145">
        <f>C5+C7-C15</f>
        <v>3210237.04</v>
      </c>
    </row>
    <row r="22" spans="1:5" x14ac:dyDescent="0.2">
      <c r="B22" s="39" t="s">
        <v>625</v>
      </c>
    </row>
    <row r="27" spans="1:5" x14ac:dyDescent="0.2">
      <c r="B27" s="194" t="s">
        <v>664</v>
      </c>
      <c r="C27" s="195" t="s">
        <v>665</v>
      </c>
      <c r="D27" s="195"/>
      <c r="E27" s="195"/>
    </row>
    <row r="28" spans="1:5" x14ac:dyDescent="0.2">
      <c r="B28" s="194" t="s">
        <v>666</v>
      </c>
      <c r="C28" s="195" t="s">
        <v>667</v>
      </c>
      <c r="D28" s="195"/>
      <c r="E28" s="195"/>
    </row>
    <row r="29" spans="1:5" x14ac:dyDescent="0.2">
      <c r="B29" s="194" t="s">
        <v>668</v>
      </c>
      <c r="C29" s="195" t="s">
        <v>669</v>
      </c>
      <c r="D29" s="195"/>
      <c r="E29" s="195"/>
    </row>
  </sheetData>
  <mergeCells count="7">
    <mergeCell ref="C28:E28"/>
    <mergeCell ref="C29:E29"/>
    <mergeCell ref="A1:C1"/>
    <mergeCell ref="A2:C2"/>
    <mergeCell ref="A3:C3"/>
    <mergeCell ref="A4:C4"/>
    <mergeCell ref="C27:E27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B46" sqref="B46:E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2043470.31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0</v>
      </c>
    </row>
    <row r="34" spans="1:5" x14ac:dyDescent="0.2">
      <c r="A34" s="90" t="s">
        <v>559</v>
      </c>
      <c r="B34" s="77" t="s">
        <v>455</v>
      </c>
      <c r="C34" s="150">
        <v>0</v>
      </c>
    </row>
    <row r="35" spans="1:5" x14ac:dyDescent="0.2">
      <c r="A35" s="90" t="s">
        <v>560</v>
      </c>
      <c r="B35" s="85" t="s">
        <v>561</v>
      </c>
      <c r="C35" s="152">
        <v>0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2043470.31</v>
      </c>
    </row>
    <row r="39" spans="1:5" x14ac:dyDescent="0.2">
      <c r="B39" s="39" t="s">
        <v>625</v>
      </c>
    </row>
    <row r="46" spans="1:5" x14ac:dyDescent="0.2">
      <c r="B46" s="194" t="s">
        <v>664</v>
      </c>
      <c r="C46" s="195" t="s">
        <v>665</v>
      </c>
      <c r="D46" s="195"/>
      <c r="E46" s="195"/>
    </row>
    <row r="47" spans="1:5" x14ac:dyDescent="0.2">
      <c r="B47" s="194" t="s">
        <v>666</v>
      </c>
      <c r="C47" s="195" t="s">
        <v>667</v>
      </c>
      <c r="D47" s="195"/>
      <c r="E47" s="195"/>
    </row>
    <row r="48" spans="1:5" x14ac:dyDescent="0.2">
      <c r="B48" s="194" t="s">
        <v>668</v>
      </c>
      <c r="C48" s="195" t="s">
        <v>669</v>
      </c>
      <c r="D48" s="195"/>
      <c r="E48" s="195"/>
    </row>
  </sheetData>
  <mergeCells count="7">
    <mergeCell ref="C47:E47"/>
    <mergeCell ref="C48:E48"/>
    <mergeCell ref="A1:C1"/>
    <mergeCell ref="A2:C2"/>
    <mergeCell ref="A3:C3"/>
    <mergeCell ref="A4:C4"/>
    <mergeCell ref="C46:E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53" sqref="B53:E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5645810.6699999999</v>
      </c>
      <c r="E36" s="34">
        <v>0</v>
      </c>
      <c r="F36" s="34">
        <f t="shared" si="0"/>
        <v>5645810.6699999999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3210237.04</v>
      </c>
      <c r="E37" s="34">
        <v>-5645810.6699999999</v>
      </c>
      <c r="F37" s="34">
        <f t="shared" si="0"/>
        <v>-2435573.63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-5163</v>
      </c>
      <c r="E39" s="34">
        <v>5163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-533433.61</v>
      </c>
      <c r="E40" s="34">
        <v>-2676803.4300000002</v>
      </c>
      <c r="F40" s="34">
        <f t="shared" si="0"/>
        <v>-3210237.04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-5645810.6699999999</v>
      </c>
      <c r="F41" s="34">
        <f t="shared" si="0"/>
        <v>-5645810.6699999999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5652608.6699999999</v>
      </c>
      <c r="E42" s="34">
        <v>-2053479.31</v>
      </c>
      <c r="F42" s="34">
        <f t="shared" si="0"/>
        <v>3599129.36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2046681.31</v>
      </c>
      <c r="E44" s="34">
        <v>-2043470.31</v>
      </c>
      <c r="F44" s="34">
        <f t="shared" si="0"/>
        <v>3211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3746479.28</v>
      </c>
      <c r="E45" s="34">
        <v>-3746479.28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1966568.93</v>
      </c>
      <c r="E46" s="34">
        <v>-1966568.93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1969537.93</v>
      </c>
      <c r="E47" s="34">
        <v>73932.38</v>
      </c>
      <c r="F47" s="34">
        <f t="shared" si="0"/>
        <v>2043470.31</v>
      </c>
    </row>
    <row r="49" spans="2:5" x14ac:dyDescent="0.2">
      <c r="B49" s="29" t="s">
        <v>625</v>
      </c>
    </row>
    <row r="53" spans="2:5" x14ac:dyDescent="0.2">
      <c r="B53" s="194" t="s">
        <v>664</v>
      </c>
      <c r="C53" s="195" t="s">
        <v>665</v>
      </c>
      <c r="D53" s="195"/>
      <c r="E53" s="195"/>
    </row>
    <row r="54" spans="2:5" x14ac:dyDescent="0.2">
      <c r="B54" s="194" t="s">
        <v>666</v>
      </c>
      <c r="C54" s="195" t="s">
        <v>667</v>
      </c>
      <c r="D54" s="195"/>
      <c r="E54" s="195"/>
    </row>
    <row r="55" spans="2:5" x14ac:dyDescent="0.2">
      <c r="B55" s="194" t="s">
        <v>668</v>
      </c>
      <c r="C55" s="195" t="s">
        <v>669</v>
      </c>
      <c r="D55" s="195"/>
      <c r="E55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C55:E55"/>
    <mergeCell ref="A1:F1"/>
    <mergeCell ref="A2:F2"/>
    <mergeCell ref="A3:F3"/>
    <mergeCell ref="C53:E53"/>
    <mergeCell ref="C54:E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zoomScaleSheetLayoutView="100" workbookViewId="0">
      <selection activeCell="C11" sqref="C1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  <row r="35" spans="1:4" x14ac:dyDescent="0.2">
      <c r="A35" s="194" t="s">
        <v>664</v>
      </c>
      <c r="B35" s="195" t="s">
        <v>665</v>
      </c>
      <c r="C35" s="195"/>
      <c r="D35" s="195"/>
    </row>
    <row r="36" spans="1:4" x14ac:dyDescent="0.2">
      <c r="A36" s="194" t="s">
        <v>666</v>
      </c>
      <c r="B36" s="195" t="s">
        <v>667</v>
      </c>
      <c r="C36" s="195"/>
      <c r="D36" s="195"/>
    </row>
    <row r="37" spans="1:4" x14ac:dyDescent="0.2">
      <c r="A37" s="194" t="s">
        <v>668</v>
      </c>
      <c r="B37" s="195" t="s">
        <v>669</v>
      </c>
      <c r="C37" s="195"/>
      <c r="D37" s="195"/>
    </row>
  </sheetData>
  <mergeCells count="7">
    <mergeCell ref="B36:D36"/>
    <mergeCell ref="B37:D37"/>
    <mergeCell ref="A5:E5"/>
    <mergeCell ref="B10:E10"/>
    <mergeCell ref="B12:E12"/>
    <mergeCell ref="B13:E13"/>
    <mergeCell ref="B35:D35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33" zoomScale="106" zoomScaleNormal="106" workbookViewId="0">
      <selection activeCell="C162" sqref="C16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1577.36</v>
      </c>
      <c r="D15" s="24">
        <v>662.45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2524.19</v>
      </c>
      <c r="D20" s="24">
        <v>2524.19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360</v>
      </c>
      <c r="D23" s="24">
        <v>360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461778.32</v>
      </c>
      <c r="D62" s="24">
        <f t="shared" ref="D62:E62" si="0">SUM(D63:D70)</f>
        <v>0</v>
      </c>
      <c r="E62" s="24">
        <f t="shared" si="0"/>
        <v>259230.87</v>
      </c>
    </row>
    <row r="63" spans="1:9" x14ac:dyDescent="0.2">
      <c r="A63" s="22">
        <v>1241</v>
      </c>
      <c r="B63" s="20" t="s">
        <v>237</v>
      </c>
      <c r="C63" s="24">
        <v>370682.99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10399.200000000001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74667.13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259230.87</v>
      </c>
    </row>
    <row r="68" spans="1:9" x14ac:dyDescent="0.2">
      <c r="A68" s="22">
        <v>1246</v>
      </c>
      <c r="B68" s="20" t="s">
        <v>242</v>
      </c>
      <c r="C68" s="24">
        <v>6029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43000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43000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58053.03</v>
      </c>
      <c r="D110" s="24">
        <f>SUM(D111:D119)</f>
        <v>58053.03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31705</v>
      </c>
      <c r="D112" s="24">
        <f t="shared" ref="D112:D119" si="1">C112</f>
        <v>31705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26348.03</v>
      </c>
      <c r="D117" s="24">
        <f t="shared" si="1"/>
        <v>26348.03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6" spans="1:5" x14ac:dyDescent="0.2">
      <c r="B156" s="194" t="s">
        <v>664</v>
      </c>
      <c r="C156" s="195" t="s">
        <v>665</v>
      </c>
      <c r="D156" s="195"/>
      <c r="E156" s="195"/>
    </row>
    <row r="157" spans="1:5" x14ac:dyDescent="0.2">
      <c r="B157" s="194" t="s">
        <v>666</v>
      </c>
      <c r="C157" s="195" t="s">
        <v>667</v>
      </c>
      <c r="D157" s="195"/>
      <c r="E157" s="195"/>
    </row>
    <row r="158" spans="1:5" x14ac:dyDescent="0.2">
      <c r="B158" s="194" t="s">
        <v>668</v>
      </c>
      <c r="C158" s="195" t="s">
        <v>669</v>
      </c>
      <c r="D158" s="195"/>
      <c r="E158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C158:E158"/>
    <mergeCell ref="A1:F1"/>
    <mergeCell ref="A2:F2"/>
    <mergeCell ref="A3:F3"/>
    <mergeCell ref="C156:E156"/>
    <mergeCell ref="C157:E1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7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B65" sqref="B65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65" spans="2:5" x14ac:dyDescent="0.2">
      <c r="B65" s="93" t="s">
        <v>625</v>
      </c>
    </row>
    <row r="67" spans="2:5" x14ac:dyDescent="0.2">
      <c r="B67" s="194" t="s">
        <v>664</v>
      </c>
      <c r="C67" s="195"/>
      <c r="D67" s="195"/>
      <c r="E67" s="195"/>
    </row>
    <row r="68" spans="2:5" x14ac:dyDescent="0.2">
      <c r="B68" s="194" t="s">
        <v>666</v>
      </c>
      <c r="C68" s="195"/>
      <c r="D68" s="195"/>
      <c r="E68" s="195"/>
    </row>
    <row r="69" spans="2:5" x14ac:dyDescent="0.2">
      <c r="B69" s="194" t="s">
        <v>668</v>
      </c>
      <c r="C69" s="195"/>
      <c r="D69" s="195"/>
      <c r="E69" s="195"/>
    </row>
    <row r="75" spans="2:5" x14ac:dyDescent="0.2">
      <c r="B75" s="195" t="s">
        <v>665</v>
      </c>
      <c r="C75" s="195"/>
      <c r="D75" s="195"/>
    </row>
    <row r="76" spans="2:5" x14ac:dyDescent="0.2">
      <c r="B76" s="195" t="s">
        <v>667</v>
      </c>
      <c r="C76" s="195"/>
      <c r="D76" s="195"/>
    </row>
    <row r="77" spans="2:5" x14ac:dyDescent="0.2">
      <c r="B77" s="195" t="s">
        <v>669</v>
      </c>
      <c r="C77" s="195"/>
      <c r="D77" s="195"/>
    </row>
  </sheetData>
  <mergeCells count="6">
    <mergeCell ref="C67:E67"/>
    <mergeCell ref="C68:E68"/>
    <mergeCell ref="C69:E69"/>
    <mergeCell ref="B75:D75"/>
    <mergeCell ref="B76:D76"/>
    <mergeCell ref="B77:D77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topLeftCell="A217" zoomScaleNormal="100" workbookViewId="0">
      <selection activeCell="B223" sqref="B223:E23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788642.86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88.86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88.86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788554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788554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2421594.1800000002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2421594.1800000002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2421594.1800000002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2043470.3099999998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2043470.3099999998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1863298.0199999998</v>
      </c>
      <c r="D100" s="57">
        <f t="shared" ref="D100:D163" si="0">C100/$C$98</f>
        <v>0.91183023843395106</v>
      </c>
      <c r="E100" s="56"/>
    </row>
    <row r="101" spans="1:5" x14ac:dyDescent="0.2">
      <c r="A101" s="54">
        <v>5111</v>
      </c>
      <c r="B101" s="51" t="s">
        <v>361</v>
      </c>
      <c r="C101" s="55">
        <v>1609875.48</v>
      </c>
      <c r="D101" s="57">
        <f t="shared" si="0"/>
        <v>0.78781447037515318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23412.14</v>
      </c>
      <c r="D103" s="57">
        <f t="shared" si="0"/>
        <v>1.1457049258523361E-2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230010.4</v>
      </c>
      <c r="D105" s="57">
        <f t="shared" si="0"/>
        <v>0.11255871880027463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65091.110000000008</v>
      </c>
      <c r="D107" s="57">
        <f t="shared" si="0"/>
        <v>3.1853220319114896E-2</v>
      </c>
      <c r="E107" s="56"/>
    </row>
    <row r="108" spans="1:5" x14ac:dyDescent="0.2">
      <c r="A108" s="54">
        <v>5121</v>
      </c>
      <c r="B108" s="51" t="s">
        <v>368</v>
      </c>
      <c r="C108" s="55">
        <v>42222.17</v>
      </c>
      <c r="D108" s="57">
        <f t="shared" si="0"/>
        <v>2.0661993371462295E-2</v>
      </c>
      <c r="E108" s="56"/>
    </row>
    <row r="109" spans="1:5" x14ac:dyDescent="0.2">
      <c r="A109" s="54">
        <v>5122</v>
      </c>
      <c r="B109" s="51" t="s">
        <v>369</v>
      </c>
      <c r="C109" s="55">
        <v>969</v>
      </c>
      <c r="D109" s="57">
        <f t="shared" si="0"/>
        <v>4.7419333437734171E-4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1451.98</v>
      </c>
      <c r="D111" s="57">
        <f t="shared" si="0"/>
        <v>7.1054616888463636E-4</v>
      </c>
      <c r="E111" s="56"/>
    </row>
    <row r="112" spans="1:5" x14ac:dyDescent="0.2">
      <c r="A112" s="54">
        <v>5125</v>
      </c>
      <c r="B112" s="51" t="s">
        <v>372</v>
      </c>
      <c r="C112" s="55">
        <v>6550.47</v>
      </c>
      <c r="D112" s="57">
        <f t="shared" si="0"/>
        <v>3.2055616212990148E-3</v>
      </c>
      <c r="E112" s="56"/>
    </row>
    <row r="113" spans="1:5" x14ac:dyDescent="0.2">
      <c r="A113" s="54">
        <v>5126</v>
      </c>
      <c r="B113" s="51" t="s">
        <v>373</v>
      </c>
      <c r="C113" s="55">
        <v>9956.59</v>
      </c>
      <c r="D113" s="57">
        <f t="shared" si="0"/>
        <v>4.8723927875418951E-3</v>
      </c>
      <c r="E113" s="56"/>
    </row>
    <row r="114" spans="1:5" x14ac:dyDescent="0.2">
      <c r="A114" s="54">
        <v>5127</v>
      </c>
      <c r="B114" s="51" t="s">
        <v>374</v>
      </c>
      <c r="C114" s="55">
        <v>1040</v>
      </c>
      <c r="D114" s="57">
        <f t="shared" si="0"/>
        <v>5.0893815041530999E-4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2900.9</v>
      </c>
      <c r="D116" s="57">
        <f t="shared" si="0"/>
        <v>1.4195948851343969E-3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115081.18</v>
      </c>
      <c r="D117" s="57">
        <f t="shared" si="0"/>
        <v>5.6316541246933999E-2</v>
      </c>
      <c r="E117" s="56"/>
    </row>
    <row r="118" spans="1:5" x14ac:dyDescent="0.2">
      <c r="A118" s="54">
        <v>5131</v>
      </c>
      <c r="B118" s="51" t="s">
        <v>378</v>
      </c>
      <c r="C118" s="55">
        <v>3360</v>
      </c>
      <c r="D118" s="57">
        <f t="shared" si="0"/>
        <v>1.6442617167263861E-3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11450.55</v>
      </c>
      <c r="D120" s="57">
        <f t="shared" si="0"/>
        <v>5.6034824406134874E-3</v>
      </c>
      <c r="E120" s="56"/>
    </row>
    <row r="121" spans="1:5" x14ac:dyDescent="0.2">
      <c r="A121" s="54">
        <v>5134</v>
      </c>
      <c r="B121" s="51" t="s">
        <v>381</v>
      </c>
      <c r="C121" s="55">
        <v>5724.81</v>
      </c>
      <c r="D121" s="57">
        <f t="shared" si="0"/>
        <v>2.8015136662298758E-3</v>
      </c>
      <c r="E121" s="56"/>
    </row>
    <row r="122" spans="1:5" x14ac:dyDescent="0.2">
      <c r="A122" s="54">
        <v>5135</v>
      </c>
      <c r="B122" s="51" t="s">
        <v>382</v>
      </c>
      <c r="C122" s="55">
        <v>29960.47</v>
      </c>
      <c r="D122" s="57">
        <f t="shared" si="0"/>
        <v>1.4661563641705176E-2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8180.35</v>
      </c>
      <c r="D125" s="57">
        <f t="shared" si="0"/>
        <v>4.0031655757210398E-3</v>
      </c>
      <c r="E125" s="56"/>
    </row>
    <row r="126" spans="1:5" x14ac:dyDescent="0.2">
      <c r="A126" s="54">
        <v>5139</v>
      </c>
      <c r="B126" s="51" t="s">
        <v>386</v>
      </c>
      <c r="C126" s="55">
        <v>56405</v>
      </c>
      <c r="D126" s="57">
        <f t="shared" si="0"/>
        <v>2.7602554205938039E-2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4" spans="1:5" x14ac:dyDescent="0.2">
      <c r="B224" s="194" t="s">
        <v>664</v>
      </c>
      <c r="C224" s="195"/>
      <c r="D224" s="195"/>
      <c r="E224" s="195"/>
    </row>
    <row r="225" spans="2:5" x14ac:dyDescent="0.2">
      <c r="B225" s="194" t="s">
        <v>666</v>
      </c>
      <c r="C225" s="195"/>
      <c r="D225" s="195"/>
      <c r="E225" s="195"/>
    </row>
    <row r="226" spans="2:5" x14ac:dyDescent="0.2">
      <c r="B226" s="194" t="s">
        <v>668</v>
      </c>
      <c r="C226" s="195"/>
      <c r="D226" s="195"/>
      <c r="E226" s="195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  <row r="230" spans="2:5" x14ac:dyDescent="0.2">
      <c r="B230" s="3"/>
      <c r="C230" s="3"/>
      <c r="D230" s="3"/>
      <c r="E230" s="3"/>
    </row>
    <row r="231" spans="2:5" x14ac:dyDescent="0.2">
      <c r="B231" s="3"/>
      <c r="C231" s="3"/>
      <c r="D231" s="3"/>
      <c r="E231" s="3"/>
    </row>
    <row r="232" spans="2:5" x14ac:dyDescent="0.2">
      <c r="B232" s="195" t="s">
        <v>665</v>
      </c>
      <c r="C232" s="195"/>
      <c r="D232" s="195"/>
      <c r="E232" s="3"/>
    </row>
    <row r="233" spans="2:5" x14ac:dyDescent="0.2">
      <c r="B233" s="195" t="s">
        <v>667</v>
      </c>
      <c r="C233" s="195"/>
      <c r="D233" s="195"/>
      <c r="E233" s="3"/>
    </row>
    <row r="234" spans="2:5" x14ac:dyDescent="0.2">
      <c r="B234" s="195" t="s">
        <v>669</v>
      </c>
      <c r="C234" s="195"/>
      <c r="D234" s="195"/>
      <c r="E234" s="3"/>
    </row>
  </sheetData>
  <sheetProtection formatCells="0" formatColumns="0" formatRows="0" insertColumns="0" insertRows="0" insertHyperlinks="0" deleteColumns="0" deleteRows="0" sort="0" autoFilter="0" pivotTables="0"/>
  <mergeCells count="9">
    <mergeCell ref="C226:E226"/>
    <mergeCell ref="B232:D232"/>
    <mergeCell ref="B233:D233"/>
    <mergeCell ref="B234:D234"/>
    <mergeCell ref="A1:C1"/>
    <mergeCell ref="A2:C2"/>
    <mergeCell ref="A3:C3"/>
    <mergeCell ref="C224:E224"/>
    <mergeCell ref="C225:E2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0" zoomScaleNormal="100" zoomScaleSheetLayoutView="110" workbookViewId="0">
      <selection activeCell="B22" sqref="B22:E3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5" ht="15" customHeight="1" x14ac:dyDescent="0.2">
      <c r="A17" s="112" t="s">
        <v>573</v>
      </c>
      <c r="B17" s="106" t="s">
        <v>71</v>
      </c>
    </row>
    <row r="18" spans="1:5" ht="15" customHeight="1" x14ac:dyDescent="0.2">
      <c r="A18" s="13"/>
      <c r="B18" s="106" t="s">
        <v>72</v>
      </c>
    </row>
    <row r="19" spans="1:5" x14ac:dyDescent="0.2">
      <c r="A19" s="13"/>
    </row>
    <row r="20" spans="1:5" x14ac:dyDescent="0.2">
      <c r="A20" s="13"/>
    </row>
    <row r="21" spans="1:5" x14ac:dyDescent="0.2">
      <c r="A21" s="13"/>
    </row>
    <row r="22" spans="1:5" x14ac:dyDescent="0.2">
      <c r="A22" s="13"/>
      <c r="B22" s="20"/>
      <c r="C22" s="20"/>
      <c r="D22" s="20"/>
      <c r="E22" s="20"/>
    </row>
    <row r="23" spans="1:5" x14ac:dyDescent="0.2">
      <c r="A23" s="13"/>
      <c r="B23" s="194" t="s">
        <v>664</v>
      </c>
      <c r="C23" s="195"/>
      <c r="D23" s="195"/>
      <c r="E23" s="195"/>
    </row>
    <row r="24" spans="1:5" x14ac:dyDescent="0.2">
      <c r="A24" s="13"/>
      <c r="B24" s="194" t="s">
        <v>666</v>
      </c>
      <c r="C24" s="195"/>
      <c r="D24" s="195"/>
      <c r="E24" s="195"/>
    </row>
    <row r="25" spans="1:5" x14ac:dyDescent="0.2">
      <c r="A25" s="13"/>
      <c r="B25" s="194" t="s">
        <v>668</v>
      </c>
      <c r="C25" s="195"/>
      <c r="D25" s="195"/>
      <c r="E25" s="195"/>
    </row>
    <row r="26" spans="1:5" x14ac:dyDescent="0.2">
      <c r="A26" s="13"/>
    </row>
    <row r="27" spans="1:5" x14ac:dyDescent="0.2">
      <c r="A27" s="13"/>
    </row>
    <row r="28" spans="1:5" x14ac:dyDescent="0.2">
      <c r="A28" s="13"/>
    </row>
    <row r="29" spans="1:5" x14ac:dyDescent="0.2">
      <c r="A29" s="13"/>
    </row>
    <row r="30" spans="1:5" x14ac:dyDescent="0.2">
      <c r="A30" s="13"/>
    </row>
    <row r="31" spans="1:5" x14ac:dyDescent="0.2">
      <c r="A31" s="13"/>
      <c r="B31" s="195" t="s">
        <v>665</v>
      </c>
      <c r="C31" s="195"/>
      <c r="D31" s="195"/>
    </row>
    <row r="32" spans="1:5" x14ac:dyDescent="0.2">
      <c r="A32" s="13"/>
      <c r="B32" s="195" t="s">
        <v>667</v>
      </c>
      <c r="C32" s="195"/>
      <c r="D32" s="195"/>
    </row>
    <row r="33" spans="1:5" x14ac:dyDescent="0.2">
      <c r="A33" s="13"/>
      <c r="B33" s="195" t="s">
        <v>669</v>
      </c>
      <c r="C33" s="195"/>
      <c r="D33" s="195"/>
    </row>
    <row r="34" spans="1:5" x14ac:dyDescent="0.2">
      <c r="A34" s="13"/>
      <c r="B34" s="20"/>
      <c r="C34" s="20"/>
      <c r="D34" s="20"/>
      <c r="E34" s="20"/>
    </row>
    <row r="35" spans="1:5" x14ac:dyDescent="0.2">
      <c r="A35" s="13"/>
    </row>
    <row r="36" spans="1:5" x14ac:dyDescent="0.2">
      <c r="A36" s="13"/>
    </row>
    <row r="37" spans="1:5" x14ac:dyDescent="0.2">
      <c r="A37" s="13"/>
    </row>
  </sheetData>
  <mergeCells count="6">
    <mergeCell ref="C23:E23"/>
    <mergeCell ref="C24:E24"/>
    <mergeCell ref="C25:E25"/>
    <mergeCell ref="B31:D31"/>
    <mergeCell ref="B32:D32"/>
    <mergeCell ref="B33:D3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workbookViewId="0">
      <selection activeCell="B36" sqref="B36:E3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1166766.73</v>
      </c>
    </row>
    <row r="15" spans="1:5" x14ac:dyDescent="0.2">
      <c r="A15" s="33">
        <v>3220</v>
      </c>
      <c r="B15" s="29" t="s">
        <v>469</v>
      </c>
      <c r="C15" s="34">
        <v>1531398.71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6" spans="2:5" x14ac:dyDescent="0.2">
      <c r="B36" s="194" t="s">
        <v>664</v>
      </c>
      <c r="C36" s="195" t="s">
        <v>665</v>
      </c>
      <c r="D36" s="195"/>
      <c r="E36" s="195"/>
    </row>
    <row r="37" spans="2:5" x14ac:dyDescent="0.2">
      <c r="B37" s="194" t="s">
        <v>666</v>
      </c>
      <c r="C37" s="195" t="s">
        <v>667</v>
      </c>
      <c r="D37" s="195"/>
      <c r="E37" s="195"/>
    </row>
    <row r="38" spans="2:5" x14ac:dyDescent="0.2">
      <c r="B38" s="194" t="s">
        <v>668</v>
      </c>
      <c r="C38" s="195" t="s">
        <v>669</v>
      </c>
      <c r="D38" s="195"/>
      <c r="E38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C38:E38"/>
    <mergeCell ref="A1:C1"/>
    <mergeCell ref="A2:C2"/>
    <mergeCell ref="A3:C3"/>
    <mergeCell ref="C36:E36"/>
    <mergeCell ref="C37:E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zoomScaleNormal="100" zoomScaleSheetLayoutView="110" workbookViewId="0">
      <selection activeCell="C11" sqref="C11:E16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97" t="s">
        <v>188</v>
      </c>
      <c r="B2" s="98" t="s">
        <v>50</v>
      </c>
    </row>
    <row r="4" spans="1:5" ht="15" customHeight="1" x14ac:dyDescent="0.2">
      <c r="A4" s="112" t="s">
        <v>23</v>
      </c>
      <c r="B4" s="102" t="s">
        <v>78</v>
      </c>
    </row>
    <row r="5" spans="1:5" ht="15" customHeight="1" x14ac:dyDescent="0.2">
      <c r="A5" s="112" t="s">
        <v>25</v>
      </c>
      <c r="B5" s="102" t="s">
        <v>51</v>
      </c>
    </row>
    <row r="6" spans="1:5" ht="15" customHeight="1" x14ac:dyDescent="0.2">
      <c r="B6" s="102" t="s">
        <v>173</v>
      </c>
    </row>
    <row r="7" spans="1:5" ht="15" customHeight="1" x14ac:dyDescent="0.2">
      <c r="B7" s="102" t="s">
        <v>73</v>
      </c>
    </row>
    <row r="8" spans="1:5" ht="15" customHeight="1" x14ac:dyDescent="0.2">
      <c r="B8" s="102" t="s">
        <v>74</v>
      </c>
    </row>
    <row r="13" spans="1:5" x14ac:dyDescent="0.2">
      <c r="B13" s="194" t="s">
        <v>664</v>
      </c>
      <c r="C13" s="195"/>
      <c r="D13" s="195"/>
      <c r="E13" s="195"/>
    </row>
    <row r="14" spans="1:5" x14ac:dyDescent="0.2">
      <c r="B14" s="194" t="s">
        <v>666</v>
      </c>
      <c r="C14" s="195"/>
      <c r="D14" s="195"/>
      <c r="E14" s="195"/>
    </row>
    <row r="15" spans="1:5" x14ac:dyDescent="0.2">
      <c r="B15" s="194" t="s">
        <v>668</v>
      </c>
      <c r="C15" s="195"/>
      <c r="D15" s="195"/>
      <c r="E15" s="195"/>
    </row>
    <row r="21" spans="2:4" x14ac:dyDescent="0.2">
      <c r="B21" s="195" t="s">
        <v>665</v>
      </c>
      <c r="C21" s="195"/>
      <c r="D21" s="195"/>
    </row>
    <row r="22" spans="2:4" x14ac:dyDescent="0.2">
      <c r="B22" s="195" t="s">
        <v>667</v>
      </c>
      <c r="C22" s="195"/>
      <c r="D22" s="195"/>
    </row>
    <row r="23" spans="2:4" x14ac:dyDescent="0.2">
      <c r="B23" s="195" t="s">
        <v>669</v>
      </c>
      <c r="C23" s="195"/>
      <c r="D23" s="195"/>
    </row>
  </sheetData>
  <mergeCells count="6">
    <mergeCell ref="C13:E13"/>
    <mergeCell ref="C14:E14"/>
    <mergeCell ref="C15:E15"/>
    <mergeCell ref="B21:D21"/>
    <mergeCell ref="B22:D22"/>
    <mergeCell ref="B23:D2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opLeftCell="A100" workbookViewId="0">
      <selection activeCell="B126" sqref="B12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9838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2515362.66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1977841.47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2525200.66</v>
      </c>
      <c r="D15" s="135">
        <f>SUM(D8:D14)</f>
        <v>1977841.47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1166766.73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70599.47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70599.47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70599.47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66299.47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4300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1166766.73</v>
      </c>
      <c r="D122" s="135">
        <f>D47+D48+D100-D106-D109</f>
        <v>70599.47</v>
      </c>
    </row>
    <row r="126" spans="1:4" x14ac:dyDescent="0.2">
      <c r="B126" s="93" t="s">
        <v>625</v>
      </c>
    </row>
    <row r="130" spans="2:5" x14ac:dyDescent="0.2">
      <c r="B130" s="194" t="s">
        <v>664</v>
      </c>
      <c r="C130" s="195" t="s">
        <v>665</v>
      </c>
      <c r="D130" s="195"/>
      <c r="E130" s="195"/>
    </row>
    <row r="131" spans="2:5" x14ac:dyDescent="0.2">
      <c r="B131" s="194" t="s">
        <v>666</v>
      </c>
      <c r="C131" s="195" t="s">
        <v>667</v>
      </c>
      <c r="D131" s="195"/>
      <c r="E131" s="195"/>
    </row>
    <row r="132" spans="2:5" x14ac:dyDescent="0.2">
      <c r="B132" s="194" t="s">
        <v>668</v>
      </c>
      <c r="C132" s="195" t="s">
        <v>669</v>
      </c>
      <c r="D132" s="195"/>
      <c r="E132" s="195"/>
    </row>
  </sheetData>
  <sheetProtection formatCells="0" formatColumns="0" formatRows="0" insertColumns="0" insertRows="0" insertHyperlinks="0" deleteColumns="0" deleteRows="0" sort="0" autoFilter="0" pivotTables="0"/>
  <mergeCells count="6">
    <mergeCell ref="C132:E132"/>
    <mergeCell ref="A1:C1"/>
    <mergeCell ref="A2:C2"/>
    <mergeCell ref="A3:C3"/>
    <mergeCell ref="C130:E130"/>
    <mergeCell ref="C131:E131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zoomScaleNormal="100" zoomScaleSheetLayoutView="120" workbookViewId="0">
      <pane ySplit="1" topLeftCell="A8" activePane="bottomLeft" state="frozen"/>
      <selection activeCell="A14" sqref="A14:B14"/>
      <selection pane="bottomLeft" activeCell="C16" sqref="C16:E2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  <row r="18" spans="2:5" x14ac:dyDescent="0.2">
      <c r="B18" s="194" t="s">
        <v>664</v>
      </c>
      <c r="C18" s="195"/>
      <c r="D18" s="195"/>
      <c r="E18" s="195"/>
    </row>
    <row r="19" spans="2:5" x14ac:dyDescent="0.2">
      <c r="B19" s="194" t="s">
        <v>666</v>
      </c>
      <c r="C19" s="195"/>
      <c r="D19" s="195"/>
      <c r="E19" s="195"/>
    </row>
    <row r="20" spans="2:5" x14ac:dyDescent="0.2">
      <c r="B20" s="194" t="s">
        <v>668</v>
      </c>
      <c r="C20" s="195"/>
      <c r="D20" s="195"/>
      <c r="E20" s="195"/>
    </row>
    <row r="26" spans="2:5" x14ac:dyDescent="0.2">
      <c r="B26" s="195" t="s">
        <v>665</v>
      </c>
      <c r="C26" s="195"/>
      <c r="D26" s="195"/>
    </row>
    <row r="27" spans="2:5" x14ac:dyDescent="0.2">
      <c r="B27" s="195" t="s">
        <v>667</v>
      </c>
      <c r="C27" s="195"/>
      <c r="D27" s="195"/>
    </row>
    <row r="28" spans="2:5" x14ac:dyDescent="0.2">
      <c r="B28" s="195" t="s">
        <v>669</v>
      </c>
      <c r="C28" s="195"/>
      <c r="D28" s="195"/>
    </row>
  </sheetData>
  <mergeCells count="6">
    <mergeCell ref="C18:E18"/>
    <mergeCell ref="C19:E19"/>
    <mergeCell ref="C20:E20"/>
    <mergeCell ref="B26:D26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2023-08-16T02:50:13Z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