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23040" windowHeight="952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4" i="62" l="1"/>
  <c r="D114" i="62"/>
  <c r="D111" i="62"/>
  <c r="C111" i="62"/>
  <c r="C110" i="62" s="1"/>
  <c r="D110" i="62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<sst xmlns="http://schemas.openxmlformats.org/spreadsheetml/2006/main" count="1007" uniqueCount="681">
  <si>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</si>
  <si>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</si>
  <si>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</si>
  <si>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</si>
  <si>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</si>
  <si>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</si>
  <si>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</si>
  <si>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</si>
  <si>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</si>
  <si>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</si>
  <si>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</si>
  <si>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</si>
  <si>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</si>
  <si>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</si>
  <si>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</si>
  <si>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</si>
  <si>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</si>
  <si>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</si>
  <si>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</si>
  <si>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</si>
  <si>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</si>
  <si>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</si>
  <si>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</si>
  <si>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</si>
  <si>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</si>
  <si>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</si>
  <si>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</si>
  <si>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</si>
  <si>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</si>
  <si>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</si>
  <si>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</si>
  <si>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</si>
  <si>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</si>
  <si>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</si>
  <si>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</si>
  <si>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</si>
  <si>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</si>
  <si>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</si>
  <si>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</si>
  <si>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</si>
  <si>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</si>
  <si>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</si>
  <si>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</si>
  <si>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</si>
  <si>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</si>
  <si>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</si>
  <si>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</si>
  <si>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</si>
  <si>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</si>
  <si>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</si>
  <si>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</si>
  <si>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</si>
  <si>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</si>
  <si>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</si>
  <si>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</si>
  <si>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</si>
  <si>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</si>
  <si>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</si>
  <si>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</si>
  <si>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</si>
  <si>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</si>
  <si>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</si>
  <si>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</si>
  <si>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</si>
  <si>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</si>
  <si>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</si>
  <si>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</si>
  <si>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</si>
  <si>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</si>
  <si>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</si>
  <si>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</si>
  <si>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</si>
  <si>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</si>
  <si>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</si>
  <si>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</si>
  <si>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</si>
  <si>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</si>
  <si>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</si>
  <si>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</si>
  <si>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</si>
  <si>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</si>
  <si>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</si>
  <si>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</si>
  <si>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</si>
  <si>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</si>
  <si>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</si>
  <si>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</si>
  <si>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</si>
  <si>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</si>
  <si>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</si>
  <si>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</si>
  <si>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</si>
  <si>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</si>
  <si>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</si>
  <si>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</si>
  <si>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</si>
  <si>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</si>
  <si>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</si>
  <si>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</si>
  <si>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</si>
  <si>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</si>
  <si>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</si>
  <si>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</si>
  <si>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</si>
  <si>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</si>
  <si>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</si>
  <si>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</si>
  <si>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</si>
  <si>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</si>
  <si>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</si>
  <si>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</si>
  <si>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</si>
  <si>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</si>
  <si>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</si>
  <si>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</si>
  <si>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</si>
  <si>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</si>
  <si>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</si>
  <si>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</si>
  <si>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</si>
  <si>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</si>
  <si>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</si>
  <si>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</si>
  <si>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</si>
  <si>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</si>
  <si>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</si>
  <si>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</si>
  <si>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</si>
  <si>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</si>
  <si>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</si>
  <si>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</si>
  <si>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</si>
  <si>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</si>
  <si>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</si>
  <si>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</si>
  <si>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</si>
  <si>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</si>
  <si>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</si>
  <si>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</si>
  <si>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</si>
  <si>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</si>
  <si>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</si>
  <si>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</si>
  <si>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</si>
  <si>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</si>
  <si>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</si>
  <si>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</si>
  <si>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</si>
  <si>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</si>
  <si>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</si>
  <si>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</si>
  <si>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</si>
  <si>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</si>
  <si>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</si>
  <si>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</si>
  <si>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</si>
  <si>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</si>
  <si>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</si>
  <si>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</si>
  <si>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</si>
  <si>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</si>
  <si>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</si>
  <si>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</si>
  <si>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</si>
  <si>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</si>
  <si>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</si>
  <si>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</si>
  <si>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</si>
  <si>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</si>
  <si>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</si>
  <si>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</si>
  <si>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</si>
  <si>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</si>
  <si>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</si>
  <si>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</si>
  <si>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</si>
  <si>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</si>
  <si>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</si>
  <si>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</si>
  <si>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</si>
  <si>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</si>
  <si>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</si>
  <si>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</si>
  <si>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</si>
  <si>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</si>
  <si>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</si>
  <si>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</si>
  <si>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</si>
  <si>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</si>
  <si>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</si>
  <si>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</si>
  <si>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</si>
  <si>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</si>
  <si>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</si>
  <si>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</si>
  <si>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</si>
  <si>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</si>
  <si>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</si>
  <si>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</si>
  <si>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</si>
  <si>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</si>
  <si>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</si>
  <si>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</si>
  <si>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</si>
  <si>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</si>
  <si>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</si>
  <si>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</si>
  <si>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</si>
  <si>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</si>
  <si>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</si>
  <si>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</si>
  <si>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</si>
  <si>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</si>
  <si>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</si>
  <si>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</si>
  <si>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</si>
  <si>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</si>
  <si>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</si>
  <si>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</si>
  <si>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</si>
  <si>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</si>
  <si>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</si>
  <si>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</si>
  <si>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</si>
  <si>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</si>
  <si>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</si>
  <si>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</si>
  <si>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</si>
  <si>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</si>
  <si>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</si>
  <si>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</si>
  <si>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</si>
  <si>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</si>
  <si>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</si>
  <si>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</si>
  <si>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</si>
  <si>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</si>
  <si>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</si>
  <si>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</si>
  <si>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</si>
  <si>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</si>
  <si>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</si>
  <si>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</si>
  <si>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</si>
  <si>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</si>
  <si>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</si>
  <si>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</si>
  <si>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</si>
  <si>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</si>
  <si>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</si>
  <si>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</si>
  <si>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</si>
  <si>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</si>
  <si>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</si>
  <si>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</si>
  <si>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</si>
  <si>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</si>
  <si>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</si>
  <si>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</si>
  <si>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</si>
  <si>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</si>
  <si>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</si>
  <si>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</si>
  <si>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</si>
  <si>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</si>
  <si>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</si>
  <si>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</si>
  <si>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</si>
  <si>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</si>
  <si>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</si>
  <si>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</si>
  <si>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</si>
  <si>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</si>
  <si>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</si>
  <si>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</si>
  <si>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</si>
  <si>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</si>
  <si>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</si>
  <si>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</si>
  <si>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</si>
  <si>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</si>
  <si>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</si>
  <si>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</si>
  <si>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</si>
  <si>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</si>
  <si>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</si>
  <si>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</si>
  <si>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</si>
  <si>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</si>
  <si>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</si>
  <si>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</si>
  <si>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</si>
  <si>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</si>
  <si>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</si>
  <si>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</si>
  <si>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</si>
  <si>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</si>
  <si>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</si>
  <si>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</si>
  <si>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</si>
  <si>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</si>
  <si>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</si>
  <si>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</si>
  <si>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</si>
  <si>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</si>
  <si>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</si>
  <si>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</si>
  <si>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</si>
  <si>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</si>
  <si>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</si>
  <si>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</si>
  <si>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</si>
  <si>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</si>
  <si>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</si>
  <si>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</si>
  <si>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</si>
  <si>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</si>
  <si>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</si>
  <si>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</si>
  <si>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</si>
  <si>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</si>
  <si>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</si>
  <si>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</si>
  <si>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</si>
  <si>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</si>
  <si>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</si>
  <si>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</si>
  <si>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</si>
  <si>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</si>
  <si>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</si>
  <si>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</si>
  <si>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</si>
  <si>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</si>
  <si>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</si>
  <si>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</si>
  <si>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</si>
  <si>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</si>
  <si>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</si>
  <si>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</si>
  <si>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</si>
  <si>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</si>
  <si>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</si>
  <si>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</si>
  <si>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</si>
  <si>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</si>
  <si>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</si>
  <si>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</si>
  <si>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</si>
  <si>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</si>
  <si>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</si>
  <si>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</si>
  <si>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</si>
  <si>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</si>
  <si>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</si>
  <si>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</si>
  <si>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</si>
  <si>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</si>
  <si>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</si>
  <si>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</si>
  <si>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</si>
  <si>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</si>
  <si>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</si>
  <si>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</si>
  <si>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</si>
  <si>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</si>
  <si>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</si>
  <si>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</si>
  <si>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</si>
  <si>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</si>
  <si>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</si>
  <si>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</si>
  <si>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</si>
  <si>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</si>
  <si>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</si>
  <si>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</si>
  <si>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</si>
  <si>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</si>
  <si>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</si>
  <si>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</si>
  <si>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</si>
  <si>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</si>
  <si>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</si>
  <si>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</si>
  <si>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</si>
  <si>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</si>
  <si>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</si>
  <si>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</si>
  <si>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</si>
  <si>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</si>
  <si>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</si>
  <si>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</si>
  <si>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</si>
  <si>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</si>
  <si>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</si>
  <si>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</si>
  <si>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</si>
  <si>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</si>
  <si>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</si>
  <si>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</si>
  <si>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</si>
  <si>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</si>
  <si>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</si>
  <si>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</si>
  <si>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</si>
  <si>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</si>
  <si>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</si>
  <si>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</si>
  <si>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</si>
  <si>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</si>
  <si>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</si>
  <si>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</si>
  <si>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</si>
  <si>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</si>
  <si>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</si>
  <si>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</si>
  <si>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</si>
  <si>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</si>
  <si>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</si>
  <si>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</si>
  <si>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</si>
  <si>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</si>
  <si>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</si>
  <si>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</si>
  <si>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</si>
  <si>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</si>
  <si>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</si>
  <si>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</si>
  <si>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</si>
  <si>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</si>
  <si>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</si>
  <si>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</si>
  <si>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</si>
  <si>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</si>
  <si>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</si>
  <si>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</si>
  <si>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</si>
  <si>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</si>
  <si>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</si>
  <si>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</si>
  <si>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</si>
  <si>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</si>
  <si>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</si>
  <si>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</si>
  <si>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</si>
  <si>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</si>
  <si>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</si>
  <si>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</si>
  <si>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</si>
  <si>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</si>
  <si>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</si>
  <si>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</si>
  <si>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</si>
  <si>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</si>
  <si>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</si>
  <si>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</si>
  <si>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</si>
  <si>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</si>
  <si>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</si>
  <si>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</si>
  <si>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</si>
  <si>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</si>
  <si>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</si>
  <si>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</si>
  <si>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</si>
  <si>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</si>
  <si>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</si>
  <si>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</si>
  <si>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</si>
  <si>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</si>
  <si>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</si>
  <si>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</si>
  <si>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</si>
  <si>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</si>
  <si>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</si>
  <si>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</si>
  <si>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</si>
  <si>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</si>
  <si>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</si>
  <si>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</si>
  <si>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</si>
  <si>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</si>
  <si>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</si>
  <si>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</si>
  <si>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</si>
  <si>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</si>
  <si>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</si>
  <si>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</si>
  <si>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</si>
  <si>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</si>
  <si>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</si>
  <si>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</si>
  <si>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</si>
  <si>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</si>
  <si>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</si>
  <si>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</si>
  <si>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</si>
  <si>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</si>
  <si>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</si>
  <si>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</si>
  <si>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</si>
  <si>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</si>
  <si>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</si>
  <si>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</si>
  <si>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</si>
  <si>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</si>
  <si>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</si>
  <si>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</si>
  <si>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</si>
  <si>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</si>
  <si>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</si>
  <si>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</si>
  <si>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</si>
  <si>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</si>
  <si>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</si>
  <si>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</si>
  <si>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</si>
  <si>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</si>
  <si>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</si>
  <si>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</si>
  <si>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</si>
  <si>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</si>
  <si>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</si>
  <si>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</si>
  <si>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</si>
  <si>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</si>
  <si>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</si>
  <si>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</si>
  <si>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</si>
  <si>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</si>
  <si>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</si>
  <si>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</si>
  <si>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</si>
  <si>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</si>
  <si>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</si>
  <si>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</si>
  <si>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</si>
  <si>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</si>
  <si>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</si>
  <si>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</si>
  <si>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</si>
  <si>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</si>
  <si>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</si>
  <si>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</si>
  <si>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</si>
  <si>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</si>
  <si>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</si>
  <si>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</si>
  <si>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</si>
  <si>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</si>
  <si>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</si>
  <si>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</si>
  <si>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</si>
  <si>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</si>
  <si>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</si>
  <si>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</si>
  <si>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</si>
  <si>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</si>
  <si>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</si>
  <si>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</si>
  <si>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</si>
  <si>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</si>
  <si>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</si>
  <si>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</si>
  <si>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</si>
  <si>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</si>
  <si>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</si>
  <si>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</si>
  <si>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</si>
  <si>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</si>
  <si>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</si>
  <si>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</si>
  <si>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</si>
  <si>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</si>
  <si>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</si>
  <si>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</si>
  <si>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</si>
  <si>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</si>
  <si>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</si>
  <si>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</si>
  <si>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</si>
  <si>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</si>
  <si>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</si>
  <si>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</si>
  <si>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</si>
  <si>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</si>
  <si>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</si>
  <si>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</si>
  <si>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</si>
  <si>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</si>
  <si>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</si>
  <si>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</si>
  <si>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</si>
  <si>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</si>
  <si>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</si>
  <si>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</si>
  <si>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</si>
  <si>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</si>
  <si>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</si>
  <si>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</si>
  <si>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</si>
  <si>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</si>
  <si>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</si>
  <si>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</si>
  <si>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</si>
  <si>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</si>
  <si>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</si>
  <si>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</si>
  <si>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</si>
  <si>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</si>
  <si>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</si>
  <si>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</si>
  <si>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</si>
  <si>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</si>
  <si>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</si>
  <si>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</si>
  <si>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</si>
  <si>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</si>
  <si>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</si>
  <si>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</si>
  <si>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</si>
  <si>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</si>
  <si>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</si>
  <si>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</si>
  <si>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</si>
  <si>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</si>
  <si>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</si>
  <si>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</si>
  <si>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</si>
  <si>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</si>
  <si>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</si>
  <si>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</si>
  <si>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</si>
  <si>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</si>
  <si>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</si>
  <si>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</si>
  <si>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</si>
  <si>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</si>
  <si>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</si>
  <si>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</si>
  <si>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</si>
  <si>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</si>
  <si>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</si>
  <si>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</si>
  <si>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</si>
  <si>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</si>
  <si>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</si>
  <si>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</si>
  <si>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</si>
  <si>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</si>
  <si>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</si>
  <si>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</si>
  <si>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</si>
  <si>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</si>
  <si>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</si>
  <si>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</si>
  <si>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</si>
  <si>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</si>
  <si>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</si>
  <si>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</si>
  <si>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</si>
  <si>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</si>
  <si>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</si>
  <si>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</si>
  <si>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</si>
  <si>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</si>
  <si>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</si>
  <si>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</si>
  <si>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</si>
  <si>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</si>
  <si>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</si>
  <si>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</si>
  <si>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</si>
  <si>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para las Personas con Discapacidad Salamanca</t>
  </si>
  <si>
    <t>Correspondiente del 1 de Enero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</si>
  <si>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</si>
  <si>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</si>
  <si>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</si>
  <si>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</si>
  <si>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</si>
  <si>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 xml:space="preserve">DIRECTOR GENERAL 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</si>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</sst>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4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33"/>
    <cellStyle name="Millares 2 5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8" sqref="B48:E50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672</v>
      </c>
      <c r="B1" s="170"/>
      <c r="C1" s="17"/>
      <c r="D1" s="14" t="s">
        <v>614</v>
      </c>
      <c r="E1" s="15">
        <v>2022</v>
      </c>
    </row>
    <row r="2" spans="1:5" ht="18.95" customHeight="1" x14ac:dyDescent="0.2">
      <c r="A2" s="171" t="s">
        <v>613</v>
      </c>
      <c r="B2" s="171"/>
      <c r="C2" s="36"/>
      <c r="D2" s="14" t="s">
        <v>615</v>
      </c>
      <c r="E2" s="17" t="s">
        <v>620</v>
      </c>
    </row>
    <row r="3" spans="1:5" ht="18.95" customHeight="1" x14ac:dyDescent="0.2">
      <c r="A3" s="172" t="s">
        <v>673</v>
      </c>
      <c r="B3" s="172"/>
      <c r="C3" s="17"/>
      <c r="D3" s="14" t="s">
        <v>616</v>
      </c>
      <c r="E3" s="15">
        <v>4</v>
      </c>
    </row>
    <row r="4" spans="1:5" s="93" customFormat="1" ht="18.95" customHeight="1" x14ac:dyDescent="0.2">
      <c r="A4" s="172" t="s">
        <v>635</v>
      </c>
      <c r="B4" s="172"/>
      <c r="C4" s="172"/>
      <c r="D4" s="172"/>
      <c r="E4" s="172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x14ac:dyDescent="0.2">
      <c r="A26" s="94" t="s">
        <v>580</v>
      </c>
      <c r="B26" s="95" t="s">
        <v>343</v>
      </c>
    </row>
    <row r="27" spans="1:2" x14ac:dyDescent="0.2">
      <c r="A27" s="94" t="s">
        <v>581</v>
      </c>
      <c r="B27" s="95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636</v>
      </c>
    </row>
    <row r="41" spans="1:5" ht="12" thickBot="1" x14ac:dyDescent="0.25">
      <c r="A41" s="11"/>
      <c r="B41" s="12"/>
    </row>
    <row r="44" spans="1:5" x14ac:dyDescent="0.2">
      <c r="B44" s="93" t="s">
        <v>637</v>
      </c>
    </row>
    <row r="48" spans="1:5" x14ac:dyDescent="0.2">
      <c r="B48" s="167" t="s">
        <v>674</v>
      </c>
      <c r="C48" s="169" t="s">
        <v>675</v>
      </c>
      <c r="D48" s="169"/>
      <c r="E48" s="169"/>
    </row>
    <row r="49" spans="2:5" x14ac:dyDescent="0.2">
      <c r="B49" s="167" t="s">
        <v>678</v>
      </c>
      <c r="C49" s="169" t="s">
        <v>679</v>
      </c>
      <c r="D49" s="169"/>
      <c r="E49" s="169"/>
    </row>
    <row r="50" spans="2:5" x14ac:dyDescent="0.2">
      <c r="B50" s="167" t="s">
        <v>676</v>
      </c>
      <c r="C50" s="169" t="s">
        <v>677</v>
      </c>
      <c r="D50" s="169"/>
      <c r="E50" s="169"/>
    </row>
  </sheetData>
  <sheetProtection formatCells="0" formatColumns="0" formatRows="0" autoFilter="0" pivotTables="0"/>
  <mergeCells count="7">
    <mergeCell ref="C50:E50"/>
    <mergeCell ref="C48:E48"/>
    <mergeCell ref="C49:E49"/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sqref="A1:E33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6" t="s">
        <v>672</v>
      </c>
      <c r="B1" s="177"/>
      <c r="C1" s="178"/>
    </row>
    <row r="2" spans="1:3" s="37" customFormat="1" ht="18" customHeight="1" x14ac:dyDescent="0.25">
      <c r="A2" s="179" t="s">
        <v>625</v>
      </c>
      <c r="B2" s="180"/>
      <c r="C2" s="181"/>
    </row>
    <row r="3" spans="1:3" s="37" customFormat="1" ht="18" customHeight="1" x14ac:dyDescent="0.25">
      <c r="A3" s="179" t="s">
        <v>673</v>
      </c>
      <c r="B3" s="182"/>
      <c r="C3" s="181"/>
    </row>
    <row r="4" spans="1:3" s="40" customFormat="1" ht="18" customHeight="1" x14ac:dyDescent="0.2">
      <c r="A4" s="183" t="s">
        <v>626</v>
      </c>
      <c r="B4" s="184"/>
      <c r="C4" s="185"/>
    </row>
    <row r="5" spans="1:3" s="38" customFormat="1" x14ac:dyDescent="0.2">
      <c r="A5" s="58" t="s">
        <v>525</v>
      </c>
      <c r="B5" s="58"/>
      <c r="C5" s="145">
        <v>5930524.5700000003</v>
      </c>
    </row>
    <row r="6" spans="1:3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5" x14ac:dyDescent="0.2">
      <c r="A17" s="70">
        <v>3.2</v>
      </c>
      <c r="B17" s="63" t="s">
        <v>534</v>
      </c>
      <c r="C17" s="147">
        <v>0</v>
      </c>
    </row>
    <row r="18" spans="1:5" x14ac:dyDescent="0.2">
      <c r="A18" s="70">
        <v>3.3</v>
      </c>
      <c r="B18" s="65" t="s">
        <v>535</v>
      </c>
      <c r="C18" s="148">
        <v>0</v>
      </c>
    </row>
    <row r="19" spans="1:5" x14ac:dyDescent="0.2">
      <c r="A19" s="59"/>
      <c r="B19" s="71"/>
      <c r="C19" s="72"/>
    </row>
    <row r="20" spans="1:5" x14ac:dyDescent="0.2">
      <c r="A20" s="73" t="s">
        <v>82</v>
      </c>
      <c r="B20" s="73"/>
      <c r="C20" s="145">
        <f>C5+C7-C15</f>
        <v>5930524.5700000003</v>
      </c>
    </row>
    <row r="22" spans="1:5" x14ac:dyDescent="0.2">
      <c r="B22" s="39" t="s">
        <v>637</v>
      </c>
    </row>
    <row r="28" spans="1:5" x14ac:dyDescent="0.2">
      <c r="B28" s="167" t="s">
        <v>674</v>
      </c>
      <c r="C28" s="169" t="s">
        <v>675</v>
      </c>
      <c r="D28" s="169"/>
      <c r="E28" s="169"/>
    </row>
    <row r="29" spans="1:5" x14ac:dyDescent="0.2">
      <c r="B29" s="167" t="s">
        <v>678</v>
      </c>
      <c r="C29" s="169" t="s">
        <v>679</v>
      </c>
      <c r="D29" s="169"/>
      <c r="E29" s="169"/>
    </row>
    <row r="30" spans="1:5" x14ac:dyDescent="0.2">
      <c r="B30" s="167" t="s">
        <v>676</v>
      </c>
      <c r="C30" s="169" t="s">
        <v>677</v>
      </c>
      <c r="D30" s="169"/>
      <c r="E30" s="169"/>
    </row>
  </sheetData>
  <mergeCells count="7">
    <mergeCell ref="C29:E29"/>
    <mergeCell ref="C30:E30"/>
    <mergeCell ref="A1:C1"/>
    <mergeCell ref="A2:C2"/>
    <mergeCell ref="A3:C3"/>
    <mergeCell ref="A4:C4"/>
    <mergeCell ref="C28:E28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tabSelected="1" workbookViewId="0">
      <selection activeCell="H22" sqref="H22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6" t="s">
        <v>672</v>
      </c>
      <c r="B1" s="187"/>
      <c r="C1" s="188"/>
    </row>
    <row r="2" spans="1:3" s="41" customFormat="1" ht="18.95" customHeight="1" x14ac:dyDescent="0.25">
      <c r="A2" s="189" t="s">
        <v>627</v>
      </c>
      <c r="B2" s="190"/>
      <c r="C2" s="191"/>
    </row>
    <row r="3" spans="1:3" s="41" customFormat="1" ht="18.95" customHeight="1" x14ac:dyDescent="0.25">
      <c r="A3" s="189" t="s">
        <v>673</v>
      </c>
      <c r="B3" s="192"/>
      <c r="C3" s="191"/>
    </row>
    <row r="4" spans="1:3" s="42" customFormat="1" x14ac:dyDescent="0.2">
      <c r="A4" s="183" t="s">
        <v>626</v>
      </c>
      <c r="B4" s="184"/>
      <c r="C4" s="185"/>
    </row>
    <row r="5" spans="1:3" x14ac:dyDescent="0.2">
      <c r="A5" s="84" t="s">
        <v>538</v>
      </c>
      <c r="B5" s="58"/>
      <c r="C5" s="149">
        <v>4915102.58</v>
      </c>
    </row>
    <row r="6" spans="1:3" x14ac:dyDescent="0.2">
      <c r="A6" s="78"/>
      <c r="B6" s="60"/>
      <c r="C6" s="79"/>
    </row>
    <row r="7" spans="1:3" x14ac:dyDescent="0.2">
      <c r="A7" s="68" t="s">
        <v>539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0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0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0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0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70599.47</v>
      </c>
    </row>
    <row r="31" spans="1:3" x14ac:dyDescent="0.2">
      <c r="A31" s="90" t="s">
        <v>560</v>
      </c>
      <c r="B31" s="77" t="s">
        <v>441</v>
      </c>
      <c r="C31" s="150">
        <v>70599.47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5" x14ac:dyDescent="0.2">
      <c r="A33" s="90" t="s">
        <v>562</v>
      </c>
      <c r="B33" s="77" t="s">
        <v>451</v>
      </c>
      <c r="C33" s="150">
        <v>0</v>
      </c>
    </row>
    <row r="34" spans="1:5" x14ac:dyDescent="0.2">
      <c r="A34" s="90" t="s">
        <v>563</v>
      </c>
      <c r="B34" s="77" t="s">
        <v>564</v>
      </c>
      <c r="C34" s="150">
        <v>0</v>
      </c>
    </row>
    <row r="35" spans="1:5" x14ac:dyDescent="0.2">
      <c r="A35" s="90" t="s">
        <v>565</v>
      </c>
      <c r="B35" s="77" t="s">
        <v>566</v>
      </c>
      <c r="C35" s="150">
        <v>0</v>
      </c>
    </row>
    <row r="36" spans="1:5" x14ac:dyDescent="0.2">
      <c r="A36" s="90" t="s">
        <v>567</v>
      </c>
      <c r="B36" s="77" t="s">
        <v>459</v>
      </c>
      <c r="C36" s="150">
        <v>0</v>
      </c>
    </row>
    <row r="37" spans="1:5" x14ac:dyDescent="0.2">
      <c r="A37" s="90" t="s">
        <v>568</v>
      </c>
      <c r="B37" s="85" t="s">
        <v>569</v>
      </c>
      <c r="C37" s="152">
        <v>0</v>
      </c>
    </row>
    <row r="38" spans="1:5" x14ac:dyDescent="0.2">
      <c r="A38" s="78"/>
      <c r="B38" s="81"/>
      <c r="C38" s="82"/>
    </row>
    <row r="39" spans="1:5" x14ac:dyDescent="0.2">
      <c r="A39" s="83" t="s">
        <v>84</v>
      </c>
      <c r="B39" s="58"/>
      <c r="C39" s="145">
        <f>C5-C7+C30</f>
        <v>4985702.05</v>
      </c>
    </row>
    <row r="41" spans="1:5" x14ac:dyDescent="0.2">
      <c r="B41" s="39" t="s">
        <v>637</v>
      </c>
    </row>
    <row r="47" spans="1:5" x14ac:dyDescent="0.2">
      <c r="B47" s="168" t="s">
        <v>674</v>
      </c>
      <c r="C47" s="169"/>
      <c r="D47" s="169"/>
      <c r="E47" s="169"/>
    </row>
    <row r="48" spans="1:5" x14ac:dyDescent="0.2">
      <c r="B48" s="168" t="s">
        <v>678</v>
      </c>
      <c r="C48" s="169"/>
      <c r="D48" s="169"/>
      <c r="E48" s="169"/>
    </row>
    <row r="49" spans="2:5" x14ac:dyDescent="0.2">
      <c r="B49" s="167" t="s">
        <v>676</v>
      </c>
      <c r="C49" s="169"/>
      <c r="D49" s="169"/>
      <c r="E49" s="169"/>
    </row>
    <row r="54" spans="2:5" x14ac:dyDescent="0.2">
      <c r="B54" s="169" t="s">
        <v>675</v>
      </c>
      <c r="C54" s="169"/>
      <c r="D54" s="169"/>
    </row>
    <row r="55" spans="2:5" x14ac:dyDescent="0.2">
      <c r="B55" s="169" t="s">
        <v>679</v>
      </c>
      <c r="C55" s="169"/>
      <c r="D55" s="169"/>
    </row>
    <row r="56" spans="2:5" x14ac:dyDescent="0.2">
      <c r="B56" s="169" t="s">
        <v>677</v>
      </c>
      <c r="C56" s="169"/>
      <c r="D56" s="169"/>
    </row>
  </sheetData>
  <mergeCells count="10">
    <mergeCell ref="B54:D54"/>
    <mergeCell ref="B55:D55"/>
    <mergeCell ref="B56:D56"/>
    <mergeCell ref="C48:E48"/>
    <mergeCell ref="C49:E49"/>
    <mergeCell ref="A1:C1"/>
    <mergeCell ref="A2:C2"/>
    <mergeCell ref="A3:C3"/>
    <mergeCell ref="A4:C4"/>
    <mergeCell ref="C47:E4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sqref="A1:K6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5" t="s">
        <v>672</v>
      </c>
      <c r="B1" s="193"/>
      <c r="C1" s="193"/>
      <c r="D1" s="193"/>
      <c r="E1" s="193"/>
      <c r="F1" s="193"/>
      <c r="G1" s="27" t="s">
        <v>617</v>
      </c>
      <c r="H1" s="28">
        <v>2022</v>
      </c>
    </row>
    <row r="2" spans="1:10" ht="18.95" customHeight="1" x14ac:dyDescent="0.2">
      <c r="A2" s="175" t="s">
        <v>628</v>
      </c>
      <c r="B2" s="193"/>
      <c r="C2" s="193"/>
      <c r="D2" s="193"/>
      <c r="E2" s="193"/>
      <c r="F2" s="193"/>
      <c r="G2" s="27" t="s">
        <v>618</v>
      </c>
      <c r="H2" s="28" t="s">
        <v>620</v>
      </c>
    </row>
    <row r="3" spans="1:10" ht="18.95" customHeight="1" x14ac:dyDescent="0.2">
      <c r="A3" s="194" t="s">
        <v>673</v>
      </c>
      <c r="B3" s="195"/>
      <c r="C3" s="195"/>
      <c r="D3" s="195"/>
      <c r="E3" s="195"/>
      <c r="F3" s="195"/>
      <c r="G3" s="27" t="s">
        <v>619</v>
      </c>
      <c r="H3" s="28">
        <v>4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11576335.24</v>
      </c>
      <c r="E40" s="34">
        <v>-11576335.24</v>
      </c>
      <c r="F40" s="34">
        <f t="shared" si="0"/>
        <v>0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18361001.510000002</v>
      </c>
      <c r="E41" s="34">
        <v>-18361001.510000002</v>
      </c>
      <c r="F41" s="34">
        <f t="shared" si="0"/>
        <v>0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569427.80000000005</v>
      </c>
      <c r="E42" s="34">
        <v>-569427.80000000005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29652622.850000001</v>
      </c>
      <c r="E43" s="34">
        <v>-29652622.850000001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23722098.280000001</v>
      </c>
      <c r="E44" s="34">
        <v>-23722098.280000001</v>
      </c>
      <c r="F44" s="34">
        <f t="shared" si="0"/>
        <v>0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12307043.33</v>
      </c>
      <c r="E45" s="34">
        <v>-12307043.33</v>
      </c>
      <c r="F45" s="34">
        <f t="shared" si="0"/>
        <v>0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16808152.530000001</v>
      </c>
      <c r="E46" s="34">
        <v>-16808152.530000001</v>
      </c>
      <c r="F46" s="34">
        <f t="shared" si="0"/>
        <v>0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316713.90000000002</v>
      </c>
      <c r="E47" s="34">
        <v>-316713.90000000002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24575512.899999999</v>
      </c>
      <c r="E48" s="34">
        <v>-24575512.899999999</v>
      </c>
      <c r="F48" s="34">
        <f t="shared" si="0"/>
        <v>0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24556080.899999999</v>
      </c>
      <c r="E49" s="34">
        <v>-24556080.899999999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24478352.899999999</v>
      </c>
      <c r="E50" s="34">
        <v>-24478352.899999999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19582682.32</v>
      </c>
      <c r="E51" s="34">
        <v>-19582682.32</v>
      </c>
      <c r="F51" s="34">
        <f t="shared" si="0"/>
        <v>0</v>
      </c>
    </row>
    <row r="53" spans="1:6" x14ac:dyDescent="0.2">
      <c r="B53" s="29" t="s">
        <v>637</v>
      </c>
    </row>
    <row r="60" spans="1:6" x14ac:dyDescent="0.2">
      <c r="B60" s="166" t="s">
        <v>674</v>
      </c>
      <c r="C60" s="169"/>
      <c r="D60" s="169"/>
      <c r="E60" s="169" t="s">
        <v>675</v>
      </c>
      <c r="F60" s="169"/>
    </row>
    <row r="61" spans="1:6" x14ac:dyDescent="0.2">
      <c r="B61" s="166" t="s">
        <v>678</v>
      </c>
      <c r="C61" s="169"/>
      <c r="D61" s="169"/>
      <c r="E61" s="169" t="s">
        <v>680</v>
      </c>
      <c r="F61" s="169"/>
    </row>
    <row r="62" spans="1:6" x14ac:dyDescent="0.2">
      <c r="B62" s="167" t="s">
        <v>676</v>
      </c>
      <c r="C62" s="169"/>
      <c r="D62" s="169"/>
      <c r="E62" s="169" t="s">
        <v>677</v>
      </c>
      <c r="F62" s="169"/>
    </row>
  </sheetData>
  <sheetProtection formatCells="0" formatColumns="0" formatRows="0" insertColumns="0" insertRows="0" insertHyperlinks="0" deleteColumns="0" deleteRows="0" sort="0" autoFilter="0" pivotTables="0"/>
  <mergeCells count="9">
    <mergeCell ref="C62:D62"/>
    <mergeCell ref="E62:F62"/>
    <mergeCell ref="A1:F1"/>
    <mergeCell ref="A2:F2"/>
    <mergeCell ref="A3:F3"/>
    <mergeCell ref="C60:D60"/>
    <mergeCell ref="C61:D61"/>
    <mergeCell ref="E60:F60"/>
    <mergeCell ref="E61:F61"/>
  </mergeCells>
  <pageMargins left="0.7" right="0.7" top="0.75" bottom="0.75" header="0.3" footer="0.3"/>
  <pageSetup scale="3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100" workbookViewId="0">
      <selection activeCell="B8" sqref="B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7" t="s">
        <v>36</v>
      </c>
      <c r="C10" s="197"/>
      <c r="D10" s="197"/>
      <c r="E10" s="197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7" t="s">
        <v>38</v>
      </c>
      <c r="C12" s="197"/>
      <c r="D12" s="197"/>
      <c r="E12" s="197"/>
    </row>
    <row r="13" spans="1:8" s="119" customFormat="1" ht="26.1" customHeight="1" x14ac:dyDescent="0.2">
      <c r="A13" s="123" t="s">
        <v>603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x14ac:dyDescent="0.2">
      <c r="A25" s="120" t="s">
        <v>523</v>
      </c>
      <c r="B25" s="120"/>
      <c r="C25" s="120"/>
      <c r="D25" s="120"/>
    </row>
    <row r="26" spans="1:4" s="119" customFormat="1" x14ac:dyDescent="0.2">
      <c r="A26" s="120" t="s">
        <v>524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  <row r="31" spans="1:4" x14ac:dyDescent="0.2">
      <c r="A31" s="20" t="s">
        <v>637</v>
      </c>
      <c r="B31" s="20"/>
      <c r="C31" s="20"/>
      <c r="D31" s="20"/>
    </row>
    <row r="32" spans="1:4" x14ac:dyDescent="0.2">
      <c r="A32" s="20"/>
      <c r="B32" s="20"/>
      <c r="C32" s="20"/>
      <c r="D32" s="20"/>
    </row>
    <row r="33" spans="1:4" x14ac:dyDescent="0.2">
      <c r="A33" s="20"/>
      <c r="B33" s="20"/>
      <c r="C33" s="20"/>
      <c r="D33" s="20"/>
    </row>
    <row r="34" spans="1:4" x14ac:dyDescent="0.2">
      <c r="A34" s="20"/>
      <c r="B34" s="20"/>
      <c r="C34" s="20"/>
      <c r="D34" s="20"/>
    </row>
    <row r="35" spans="1:4" x14ac:dyDescent="0.2">
      <c r="A35" s="20"/>
      <c r="B35" s="20"/>
      <c r="C35" s="20"/>
      <c r="D35" s="20"/>
    </row>
    <row r="36" spans="1:4" x14ac:dyDescent="0.2">
      <c r="A36" s="167"/>
      <c r="B36" s="167" t="s">
        <v>674</v>
      </c>
      <c r="C36" s="167"/>
      <c r="D36" s="167"/>
    </row>
    <row r="37" spans="1:4" x14ac:dyDescent="0.2">
      <c r="A37" s="167"/>
      <c r="B37" s="167" t="s">
        <v>678</v>
      </c>
      <c r="C37" s="167"/>
      <c r="D37" s="167"/>
    </row>
    <row r="38" spans="1:4" x14ac:dyDescent="0.2">
      <c r="A38" s="167"/>
      <c r="B38" s="167" t="s">
        <v>676</v>
      </c>
      <c r="C38" s="167"/>
      <c r="D38" s="167"/>
    </row>
    <row r="46" spans="1:4" x14ac:dyDescent="0.2">
      <c r="A46" s="169" t="s">
        <v>675</v>
      </c>
      <c r="B46" s="169"/>
      <c r="C46" s="169"/>
    </row>
    <row r="47" spans="1:4" x14ac:dyDescent="0.2">
      <c r="A47" s="169" t="s">
        <v>679</v>
      </c>
      <c r="B47" s="169"/>
      <c r="C47" s="169"/>
    </row>
    <row r="48" spans="1:4" x14ac:dyDescent="0.2">
      <c r="A48" s="169" t="s">
        <v>677</v>
      </c>
      <c r="B48" s="169"/>
      <c r="C48" s="169"/>
    </row>
  </sheetData>
  <mergeCells count="7">
    <mergeCell ref="A46:C46"/>
    <mergeCell ref="A47:C47"/>
    <mergeCell ref="A48:C48"/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zoomScale="106" zoomScaleNormal="106" workbookViewId="0">
      <selection activeCell="E30" sqref="E3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3" t="s">
        <v>672</v>
      </c>
      <c r="B1" s="174"/>
      <c r="C1" s="174"/>
      <c r="D1" s="174"/>
      <c r="E1" s="174"/>
      <c r="F1" s="174"/>
      <c r="G1" s="14" t="s">
        <v>617</v>
      </c>
      <c r="H1" s="25">
        <v>2022</v>
      </c>
    </row>
    <row r="2" spans="1:8" s="16" customFormat="1" ht="18.95" customHeight="1" x14ac:dyDescent="0.25">
      <c r="A2" s="173" t="s">
        <v>621</v>
      </c>
      <c r="B2" s="174"/>
      <c r="C2" s="174"/>
      <c r="D2" s="174"/>
      <c r="E2" s="174"/>
      <c r="F2" s="174"/>
      <c r="G2" s="14" t="s">
        <v>618</v>
      </c>
      <c r="H2" s="25" t="s">
        <v>620</v>
      </c>
    </row>
    <row r="3" spans="1:8" s="16" customFormat="1" ht="18.95" customHeight="1" x14ac:dyDescent="0.25">
      <c r="A3" s="173" t="s">
        <v>673</v>
      </c>
      <c r="B3" s="174"/>
      <c r="C3" s="174"/>
      <c r="D3" s="174"/>
      <c r="E3" s="174"/>
      <c r="F3" s="174"/>
      <c r="G3" s="14" t="s">
        <v>619</v>
      </c>
      <c r="H3" s="25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662.45</v>
      </c>
      <c r="D15" s="24">
        <v>874.01</v>
      </c>
      <c r="E15" s="24">
        <v>2758.8</v>
      </c>
      <c r="F15" s="24">
        <v>2695.8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2524.19</v>
      </c>
      <c r="D20" s="24">
        <v>2524.19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360</v>
      </c>
      <c r="D23" s="24">
        <v>360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461778.32</v>
      </c>
      <c r="D62" s="24">
        <f t="shared" ref="D62:E62" si="0">SUM(D63:D70)</f>
        <v>66299.47</v>
      </c>
      <c r="E62" s="24">
        <f t="shared" si="0"/>
        <v>-259230.87000000002</v>
      </c>
    </row>
    <row r="63" spans="1:9" x14ac:dyDescent="0.2">
      <c r="A63" s="22">
        <v>1241</v>
      </c>
      <c r="B63" s="20" t="s">
        <v>239</v>
      </c>
      <c r="C63" s="24">
        <v>370682.99</v>
      </c>
      <c r="D63" s="24">
        <v>51642.47</v>
      </c>
      <c r="E63" s="24">
        <v>-209211.67</v>
      </c>
    </row>
    <row r="64" spans="1:9" x14ac:dyDescent="0.2">
      <c r="A64" s="22">
        <v>1242</v>
      </c>
      <c r="B64" s="20" t="s">
        <v>240</v>
      </c>
      <c r="C64" s="24">
        <v>10399.200000000001</v>
      </c>
      <c r="D64" s="24">
        <v>3466.4</v>
      </c>
      <c r="E64" s="24">
        <v>-5488.47</v>
      </c>
    </row>
    <row r="65" spans="1:9" x14ac:dyDescent="0.2">
      <c r="A65" s="22">
        <v>1243</v>
      </c>
      <c r="B65" s="20" t="s">
        <v>241</v>
      </c>
      <c r="C65" s="24">
        <v>74667.13</v>
      </c>
      <c r="D65" s="24">
        <v>10587.68</v>
      </c>
      <c r="E65" s="24">
        <v>-42554.51</v>
      </c>
    </row>
    <row r="66" spans="1:9" x14ac:dyDescent="0.2">
      <c r="A66" s="22">
        <v>1244</v>
      </c>
      <c r="B66" s="20" t="s">
        <v>242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6029</v>
      </c>
      <c r="D68" s="24">
        <v>602.91999999999996</v>
      </c>
      <c r="E68" s="24">
        <v>-1976.22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43000</v>
      </c>
      <c r="D74" s="24">
        <f>SUM(D75:D79)</f>
        <v>4300</v>
      </c>
      <c r="E74" s="24">
        <f>SUM(E75:E79)</f>
        <v>18991.669999999998</v>
      </c>
    </row>
    <row r="75" spans="1:9" x14ac:dyDescent="0.2">
      <c r="A75" s="22">
        <v>1251</v>
      </c>
      <c r="B75" s="20" t="s">
        <v>249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43000</v>
      </c>
      <c r="D78" s="24">
        <v>4300</v>
      </c>
      <c r="E78" s="24">
        <v>18991.669999999998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132162.53999999998</v>
      </c>
      <c r="D110" s="24">
        <f>SUM(D111:D119)</f>
        <v>132162.53999999998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31705</v>
      </c>
      <c r="D112" s="24">
        <f t="shared" ref="D112:D119" si="1">C112</f>
        <v>31705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100457.54</v>
      </c>
      <c r="D117" s="24">
        <f t="shared" si="1"/>
        <v>100457.54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5" x14ac:dyDescent="0.2">
      <c r="A145" s="22">
        <v>2199</v>
      </c>
      <c r="B145" s="20" t="s">
        <v>300</v>
      </c>
      <c r="C145" s="24">
        <v>0</v>
      </c>
    </row>
    <row r="146" spans="1:5" x14ac:dyDescent="0.2">
      <c r="A146" s="22">
        <v>2240</v>
      </c>
      <c r="B146" s="20" t="s">
        <v>301</v>
      </c>
      <c r="C146" s="24">
        <f>SUM(C147:C149)</f>
        <v>0</v>
      </c>
    </row>
    <row r="147" spans="1:5" x14ac:dyDescent="0.2">
      <c r="A147" s="22">
        <v>2241</v>
      </c>
      <c r="B147" s="20" t="s">
        <v>302</v>
      </c>
      <c r="C147" s="24">
        <v>0</v>
      </c>
    </row>
    <row r="148" spans="1:5" x14ac:dyDescent="0.2">
      <c r="A148" s="22">
        <v>2242</v>
      </c>
      <c r="B148" s="20" t="s">
        <v>303</v>
      </c>
      <c r="C148" s="24">
        <v>0</v>
      </c>
    </row>
    <row r="149" spans="1:5" x14ac:dyDescent="0.2">
      <c r="A149" s="22">
        <v>2249</v>
      </c>
      <c r="B149" s="20" t="s">
        <v>304</v>
      </c>
      <c r="C149" s="24">
        <v>0</v>
      </c>
    </row>
    <row r="151" spans="1:5" x14ac:dyDescent="0.2">
      <c r="B151" s="20" t="s">
        <v>637</v>
      </c>
    </row>
    <row r="156" spans="1:5" x14ac:dyDescent="0.2">
      <c r="B156" s="167" t="s">
        <v>674</v>
      </c>
      <c r="C156" s="169" t="s">
        <v>675</v>
      </c>
      <c r="D156" s="169"/>
      <c r="E156" s="169"/>
    </row>
    <row r="157" spans="1:5" x14ac:dyDescent="0.2">
      <c r="B157" s="167" t="s">
        <v>678</v>
      </c>
      <c r="C157" s="169" t="s">
        <v>679</v>
      </c>
      <c r="D157" s="169"/>
      <c r="E157" s="169"/>
    </row>
    <row r="158" spans="1:5" x14ac:dyDescent="0.2">
      <c r="B158" s="167" t="s">
        <v>676</v>
      </c>
      <c r="C158" s="169" t="s">
        <v>677</v>
      </c>
      <c r="D158" s="169"/>
      <c r="E158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158:E158"/>
    <mergeCell ref="A1:F1"/>
    <mergeCell ref="A2:F2"/>
    <mergeCell ref="A3:F3"/>
    <mergeCell ref="C156:E156"/>
    <mergeCell ref="C157:E157"/>
  </mergeCells>
  <pageMargins left="0.7" right="0.7" top="0.75" bottom="0.75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3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B66" sqref="B66:E8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  <row r="66" spans="2:5" x14ac:dyDescent="0.2">
      <c r="B66" s="20"/>
      <c r="C66" s="20"/>
      <c r="D66" s="20"/>
      <c r="E66" s="20"/>
    </row>
    <row r="67" spans="2:5" x14ac:dyDescent="0.2">
      <c r="B67" s="20"/>
      <c r="C67" s="20"/>
      <c r="D67" s="20"/>
      <c r="E67" s="20"/>
    </row>
    <row r="68" spans="2:5" x14ac:dyDescent="0.2">
      <c r="B68" s="20"/>
      <c r="C68" s="20"/>
      <c r="D68" s="20"/>
      <c r="E68" s="20"/>
    </row>
    <row r="69" spans="2:5" x14ac:dyDescent="0.2">
      <c r="B69" s="20"/>
      <c r="C69" s="20"/>
      <c r="D69" s="20"/>
      <c r="E69" s="20"/>
    </row>
    <row r="70" spans="2:5" x14ac:dyDescent="0.2">
      <c r="B70" s="20"/>
      <c r="C70" s="20"/>
      <c r="D70" s="20"/>
      <c r="E70" s="20"/>
    </row>
    <row r="71" spans="2:5" x14ac:dyDescent="0.2">
      <c r="B71" s="167"/>
      <c r="C71" s="169"/>
      <c r="D71" s="169"/>
      <c r="E71" s="169"/>
    </row>
    <row r="72" spans="2:5" x14ac:dyDescent="0.2">
      <c r="B72" s="167"/>
      <c r="C72" s="169"/>
      <c r="D72" s="169"/>
      <c r="E72" s="169"/>
    </row>
    <row r="73" spans="2:5" x14ac:dyDescent="0.2">
      <c r="B73" s="167"/>
      <c r="C73" s="169"/>
      <c r="D73" s="169"/>
      <c r="E73" s="169"/>
    </row>
    <row r="81" spans="2:4" x14ac:dyDescent="0.2">
      <c r="B81" s="169"/>
      <c r="C81" s="169"/>
      <c r="D81" s="169"/>
    </row>
    <row r="82" spans="2:4" x14ac:dyDescent="0.2">
      <c r="B82" s="169"/>
      <c r="C82" s="169"/>
      <c r="D82" s="169"/>
    </row>
    <row r="83" spans="2:4" x14ac:dyDescent="0.2">
      <c r="B83" s="169"/>
      <c r="C83" s="169"/>
      <c r="D83" s="169"/>
    </row>
  </sheetData>
  <mergeCells count="6">
    <mergeCell ref="C71:E71"/>
    <mergeCell ref="B81:D81"/>
    <mergeCell ref="B82:D82"/>
    <mergeCell ref="B83:D83"/>
    <mergeCell ref="C72:E72"/>
    <mergeCell ref="C73:E73"/>
  </mergeCells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"/>
  <sheetViews>
    <sheetView zoomScaleNormal="100" workbookViewId="0">
      <selection activeCell="B222" sqref="B222:E230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672</v>
      </c>
      <c r="B1" s="171"/>
      <c r="C1" s="171"/>
      <c r="D1" s="14" t="s">
        <v>617</v>
      </c>
      <c r="E1" s="25">
        <v>2022</v>
      </c>
    </row>
    <row r="2" spans="1:5" s="16" customFormat="1" ht="18.95" customHeight="1" x14ac:dyDescent="0.25">
      <c r="A2" s="171" t="s">
        <v>622</v>
      </c>
      <c r="B2" s="171"/>
      <c r="C2" s="171"/>
      <c r="D2" s="14" t="s">
        <v>618</v>
      </c>
      <c r="E2" s="25" t="s">
        <v>620</v>
      </c>
    </row>
    <row r="3" spans="1:5" s="16" customFormat="1" ht="18.95" customHeight="1" x14ac:dyDescent="0.25">
      <c r="A3" s="171" t="s">
        <v>673</v>
      </c>
      <c r="B3" s="171"/>
      <c r="C3" s="171"/>
      <c r="D3" s="14" t="s">
        <v>619</v>
      </c>
      <c r="E3" s="25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1045616.4</v>
      </c>
      <c r="D8" s="92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498</v>
      </c>
      <c r="C34" s="55">
        <f>SUM(C35:C36)</f>
        <v>158.4</v>
      </c>
      <c r="D34" s="92"/>
      <c r="E34" s="49"/>
    </row>
    <row r="35" spans="1:5" x14ac:dyDescent="0.2">
      <c r="A35" s="50">
        <v>4151</v>
      </c>
      <c r="B35" s="51" t="s">
        <v>498</v>
      </c>
      <c r="C35" s="55">
        <v>158.4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1045458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1045458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4884908.17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4884908.17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4884908.17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4985702.05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4915102.58</v>
      </c>
      <c r="D99" s="57">
        <f>C99/$C$98</f>
        <v>0.98583961309922241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4226123.05</v>
      </c>
      <c r="D100" s="57">
        <f t="shared" ref="D100:D163" si="0">C100/$C$98</f>
        <v>0.84764853728072254</v>
      </c>
      <c r="E100" s="56"/>
    </row>
    <row r="101" spans="1:5" x14ac:dyDescent="0.2">
      <c r="A101" s="54">
        <v>5111</v>
      </c>
      <c r="B101" s="51" t="s">
        <v>363</v>
      </c>
      <c r="C101" s="55">
        <v>3170675.6</v>
      </c>
      <c r="D101" s="57">
        <f t="shared" si="0"/>
        <v>0.63595368680324571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459389.29</v>
      </c>
      <c r="D103" s="57">
        <f t="shared" si="0"/>
        <v>9.2141344467225036E-2</v>
      </c>
      <c r="E103" s="56"/>
    </row>
    <row r="104" spans="1:5" x14ac:dyDescent="0.2">
      <c r="A104" s="54">
        <v>5114</v>
      </c>
      <c r="B104" s="51" t="s">
        <v>366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367</v>
      </c>
      <c r="C105" s="55">
        <v>596058.16</v>
      </c>
      <c r="D105" s="57">
        <f t="shared" si="0"/>
        <v>0.11955350601025187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309824.53999999998</v>
      </c>
      <c r="D107" s="57">
        <f t="shared" si="0"/>
        <v>6.2142610387237236E-2</v>
      </c>
      <c r="E107" s="56"/>
    </row>
    <row r="108" spans="1:5" x14ac:dyDescent="0.2">
      <c r="A108" s="54">
        <v>5121</v>
      </c>
      <c r="B108" s="51" t="s">
        <v>370</v>
      </c>
      <c r="C108" s="55">
        <v>75060.08</v>
      </c>
      <c r="D108" s="57">
        <f t="shared" si="0"/>
        <v>1.5055067319957477E-2</v>
      </c>
      <c r="E108" s="56"/>
    </row>
    <row r="109" spans="1:5" x14ac:dyDescent="0.2">
      <c r="A109" s="54">
        <v>5122</v>
      </c>
      <c r="B109" s="51" t="s">
        <v>371</v>
      </c>
      <c r="C109" s="55">
        <v>3938.7</v>
      </c>
      <c r="D109" s="57">
        <f t="shared" si="0"/>
        <v>7.8999907345044819E-4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32318.560000000001</v>
      </c>
      <c r="D111" s="57">
        <f t="shared" si="0"/>
        <v>6.48224857319743E-3</v>
      </c>
      <c r="E111" s="56"/>
    </row>
    <row r="112" spans="1:5" x14ac:dyDescent="0.2">
      <c r="A112" s="54">
        <v>5125</v>
      </c>
      <c r="B112" s="51" t="s">
        <v>374</v>
      </c>
      <c r="C112" s="55">
        <v>21550.3</v>
      </c>
      <c r="D112" s="57">
        <f t="shared" si="0"/>
        <v>4.3224203500086813E-3</v>
      </c>
      <c r="E112" s="56"/>
    </row>
    <row r="113" spans="1:5" x14ac:dyDescent="0.2">
      <c r="A113" s="54">
        <v>5126</v>
      </c>
      <c r="B113" s="51" t="s">
        <v>375</v>
      </c>
      <c r="C113" s="55">
        <v>99800.56</v>
      </c>
      <c r="D113" s="57">
        <f t="shared" si="0"/>
        <v>2.0017353423676811E-2</v>
      </c>
      <c r="E113" s="56"/>
    </row>
    <row r="114" spans="1:5" x14ac:dyDescent="0.2">
      <c r="A114" s="54">
        <v>5127</v>
      </c>
      <c r="B114" s="51" t="s">
        <v>376</v>
      </c>
      <c r="C114" s="55">
        <v>43644.2</v>
      </c>
      <c r="D114" s="57">
        <f t="shared" si="0"/>
        <v>8.7538724862228773E-3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33512.14</v>
      </c>
      <c r="D116" s="57">
        <f t="shared" si="0"/>
        <v>6.7216491607235132E-3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379154.99</v>
      </c>
      <c r="D117" s="57">
        <f t="shared" si="0"/>
        <v>7.6048465431262591E-2</v>
      </c>
      <c r="E117" s="56"/>
    </row>
    <row r="118" spans="1:5" x14ac:dyDescent="0.2">
      <c r="A118" s="54">
        <v>5131</v>
      </c>
      <c r="B118" s="51" t="s">
        <v>380</v>
      </c>
      <c r="C118" s="55">
        <v>8750</v>
      </c>
      <c r="D118" s="57">
        <f t="shared" si="0"/>
        <v>1.7550186337348418E-3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37034.32</v>
      </c>
      <c r="D120" s="57">
        <f t="shared" si="0"/>
        <v>7.4281053357370206E-3</v>
      </c>
      <c r="E120" s="56"/>
    </row>
    <row r="121" spans="1:5" x14ac:dyDescent="0.2">
      <c r="A121" s="54">
        <v>5134</v>
      </c>
      <c r="B121" s="51" t="s">
        <v>383</v>
      </c>
      <c r="C121" s="55">
        <v>54328.94</v>
      </c>
      <c r="D121" s="57">
        <f t="shared" si="0"/>
        <v>1.0896948805835681E-2</v>
      </c>
      <c r="E121" s="56"/>
    </row>
    <row r="122" spans="1:5" x14ac:dyDescent="0.2">
      <c r="A122" s="54">
        <v>5135</v>
      </c>
      <c r="B122" s="51" t="s">
        <v>384</v>
      </c>
      <c r="C122" s="55">
        <v>64740.26</v>
      </c>
      <c r="D122" s="57">
        <f t="shared" si="0"/>
        <v>1.2985184303181536E-2</v>
      </c>
      <c r="E122" s="56"/>
    </row>
    <row r="123" spans="1:5" x14ac:dyDescent="0.2">
      <c r="A123" s="54">
        <v>5136</v>
      </c>
      <c r="B123" s="51" t="s">
        <v>385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386</v>
      </c>
      <c r="C124" s="55">
        <v>645</v>
      </c>
      <c r="D124" s="57">
        <f t="shared" si="0"/>
        <v>1.2936994500102549E-4</v>
      </c>
      <c r="E124" s="56"/>
    </row>
    <row r="125" spans="1:5" x14ac:dyDescent="0.2">
      <c r="A125" s="54">
        <v>5138</v>
      </c>
      <c r="B125" s="51" t="s">
        <v>387</v>
      </c>
      <c r="C125" s="55">
        <v>99254.47</v>
      </c>
      <c r="D125" s="57">
        <f t="shared" si="0"/>
        <v>1.9907822209311525E-2</v>
      </c>
      <c r="E125" s="56"/>
    </row>
    <row r="126" spans="1:5" x14ac:dyDescent="0.2">
      <c r="A126" s="54">
        <v>5139</v>
      </c>
      <c r="B126" s="51" t="s">
        <v>388</v>
      </c>
      <c r="C126" s="55">
        <v>114402</v>
      </c>
      <c r="D126" s="57">
        <f t="shared" si="0"/>
        <v>2.2946016198460959E-2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70599.47</v>
      </c>
      <c r="D185" s="57">
        <f t="shared" si="1"/>
        <v>1.4160386900777595E-2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70599.47</v>
      </c>
      <c r="D186" s="57">
        <f t="shared" si="1"/>
        <v>1.4160386900777595E-2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66299.47</v>
      </c>
      <c r="D191" s="57">
        <f t="shared" si="1"/>
        <v>1.3297920600770759E-2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4300</v>
      </c>
      <c r="D193" s="57">
        <f t="shared" si="1"/>
        <v>8.6246630000683653E-4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8" spans="2:5" x14ac:dyDescent="0.2">
      <c r="B228" s="167" t="s">
        <v>674</v>
      </c>
      <c r="C228" s="169" t="s">
        <v>675</v>
      </c>
      <c r="D228" s="169"/>
      <c r="E228" s="169"/>
    </row>
    <row r="229" spans="2:5" x14ac:dyDescent="0.2">
      <c r="B229" s="167" t="s">
        <v>678</v>
      </c>
      <c r="C229" s="169" t="s">
        <v>679</v>
      </c>
      <c r="D229" s="169"/>
      <c r="E229" s="169"/>
    </row>
    <row r="230" spans="2:5" x14ac:dyDescent="0.2">
      <c r="B230" s="167" t="s">
        <v>676</v>
      </c>
      <c r="C230" s="169" t="s">
        <v>677</v>
      </c>
      <c r="D230" s="169"/>
      <c r="E230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230:E230"/>
    <mergeCell ref="A1:C1"/>
    <mergeCell ref="A2:C2"/>
    <mergeCell ref="A3:C3"/>
    <mergeCell ref="C228:E228"/>
    <mergeCell ref="C229:E229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10" workbookViewId="0">
      <selection activeCell="B22" sqref="B22:E40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5" ht="15" customHeight="1" x14ac:dyDescent="0.2">
      <c r="A17" s="112" t="s">
        <v>581</v>
      </c>
      <c r="B17" s="106" t="s">
        <v>71</v>
      </c>
    </row>
    <row r="18" spans="1:5" ht="15" customHeight="1" x14ac:dyDescent="0.2">
      <c r="A18" s="13"/>
      <c r="B18" s="106" t="s">
        <v>72</v>
      </c>
    </row>
    <row r="19" spans="1:5" x14ac:dyDescent="0.2">
      <c r="A19" s="13"/>
    </row>
    <row r="20" spans="1:5" x14ac:dyDescent="0.2">
      <c r="A20" s="13"/>
    </row>
    <row r="21" spans="1:5" x14ac:dyDescent="0.2">
      <c r="A21" s="13"/>
    </row>
    <row r="22" spans="1:5" x14ac:dyDescent="0.2">
      <c r="A22" s="13"/>
      <c r="B22" s="20"/>
      <c r="C22" s="20"/>
      <c r="D22" s="20"/>
      <c r="E22" s="20"/>
    </row>
    <row r="23" spans="1:5" x14ac:dyDescent="0.2">
      <c r="A23" s="13"/>
      <c r="B23" s="20"/>
      <c r="C23" s="20"/>
      <c r="D23" s="20"/>
      <c r="E23" s="20"/>
    </row>
    <row r="24" spans="1:5" x14ac:dyDescent="0.2">
      <c r="A24" s="13"/>
      <c r="B24" s="20"/>
      <c r="C24" s="20"/>
      <c r="D24" s="20"/>
      <c r="E24" s="20"/>
    </row>
    <row r="25" spans="1:5" x14ac:dyDescent="0.2">
      <c r="A25" s="13"/>
      <c r="B25" s="20"/>
      <c r="C25" s="20"/>
      <c r="D25" s="20"/>
      <c r="E25" s="20"/>
    </row>
    <row r="26" spans="1:5" x14ac:dyDescent="0.2">
      <c r="A26" s="13"/>
      <c r="B26" s="20"/>
      <c r="C26" s="20"/>
      <c r="D26" s="20"/>
      <c r="E26" s="20"/>
    </row>
    <row r="27" spans="1:5" x14ac:dyDescent="0.2">
      <c r="A27" s="13"/>
      <c r="B27" s="167"/>
      <c r="C27" s="169"/>
      <c r="D27" s="169"/>
      <c r="E27" s="169"/>
    </row>
    <row r="28" spans="1:5" x14ac:dyDescent="0.2">
      <c r="A28" s="13"/>
      <c r="B28" s="167"/>
      <c r="C28" s="169"/>
      <c r="D28" s="169"/>
      <c r="E28" s="169"/>
    </row>
    <row r="29" spans="1:5" x14ac:dyDescent="0.2">
      <c r="A29" s="13"/>
      <c r="B29" s="167"/>
      <c r="C29" s="169"/>
      <c r="D29" s="169"/>
      <c r="E29" s="169"/>
    </row>
    <row r="30" spans="1:5" x14ac:dyDescent="0.2">
      <c r="A30" s="13"/>
    </row>
    <row r="31" spans="1:5" x14ac:dyDescent="0.2">
      <c r="A31" s="13"/>
    </row>
    <row r="32" spans="1:5" x14ac:dyDescent="0.2">
      <c r="A32" s="13"/>
    </row>
    <row r="33" spans="1:4" x14ac:dyDescent="0.2">
      <c r="A33" s="13"/>
    </row>
    <row r="34" spans="1:4" x14ac:dyDescent="0.2">
      <c r="A34" s="13"/>
    </row>
    <row r="35" spans="1:4" x14ac:dyDescent="0.2">
      <c r="A35" s="13"/>
    </row>
    <row r="36" spans="1:4" x14ac:dyDescent="0.2">
      <c r="A36" s="13"/>
    </row>
    <row r="37" spans="1:4" x14ac:dyDescent="0.2">
      <c r="A37" s="13"/>
      <c r="B37" s="169"/>
      <c r="C37" s="169"/>
      <c r="D37" s="169"/>
    </row>
    <row r="38" spans="1:4" x14ac:dyDescent="0.2">
      <c r="B38" s="169"/>
      <c r="C38" s="169"/>
      <c r="D38" s="169"/>
    </row>
    <row r="39" spans="1:4" x14ac:dyDescent="0.2">
      <c r="B39" s="169"/>
      <c r="C39" s="169"/>
      <c r="D39" s="169"/>
    </row>
  </sheetData>
  <mergeCells count="6">
    <mergeCell ref="B39:D39"/>
    <mergeCell ref="C27:E27"/>
    <mergeCell ref="C28:E28"/>
    <mergeCell ref="C29:E29"/>
    <mergeCell ref="B37:D37"/>
    <mergeCell ref="B38:D3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23" sqref="E23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5" t="s">
        <v>672</v>
      </c>
      <c r="B1" s="175"/>
      <c r="C1" s="175"/>
      <c r="D1" s="27" t="s">
        <v>617</v>
      </c>
      <c r="E1" s="28">
        <v>2022</v>
      </c>
    </row>
    <row r="2" spans="1:5" ht="18.95" customHeight="1" x14ac:dyDescent="0.2">
      <c r="A2" s="175" t="s">
        <v>623</v>
      </c>
      <c r="B2" s="175"/>
      <c r="C2" s="175"/>
      <c r="D2" s="27" t="s">
        <v>618</v>
      </c>
      <c r="E2" s="28" t="s">
        <v>620</v>
      </c>
    </row>
    <row r="3" spans="1:5" ht="18.95" customHeight="1" x14ac:dyDescent="0.2">
      <c r="A3" s="175" t="s">
        <v>673</v>
      </c>
      <c r="B3" s="175"/>
      <c r="C3" s="175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944822.52</v>
      </c>
    </row>
    <row r="15" spans="1:5" x14ac:dyDescent="0.2">
      <c r="A15" s="33">
        <v>3220</v>
      </c>
      <c r="B15" s="29" t="s">
        <v>473</v>
      </c>
      <c r="C15" s="34">
        <v>1130958.83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5" x14ac:dyDescent="0.2">
      <c r="A17" s="33">
        <v>3231</v>
      </c>
      <c r="B17" s="29" t="s">
        <v>475</v>
      </c>
      <c r="C17" s="34">
        <v>0</v>
      </c>
    </row>
    <row r="18" spans="1:5" x14ac:dyDescent="0.2">
      <c r="A18" s="33">
        <v>3232</v>
      </c>
      <c r="B18" s="29" t="s">
        <v>476</v>
      </c>
      <c r="C18" s="34">
        <v>0</v>
      </c>
    </row>
    <row r="19" spans="1:5" x14ac:dyDescent="0.2">
      <c r="A19" s="33">
        <v>3233</v>
      </c>
      <c r="B19" s="29" t="s">
        <v>477</v>
      </c>
      <c r="C19" s="34">
        <v>0</v>
      </c>
    </row>
    <row r="20" spans="1:5" x14ac:dyDescent="0.2">
      <c r="A20" s="33">
        <v>3239</v>
      </c>
      <c r="B20" s="29" t="s">
        <v>478</v>
      </c>
      <c r="C20" s="34">
        <v>0</v>
      </c>
    </row>
    <row r="21" spans="1:5" x14ac:dyDescent="0.2">
      <c r="A21" s="33">
        <v>3240</v>
      </c>
      <c r="B21" s="29" t="s">
        <v>479</v>
      </c>
      <c r="C21" s="34">
        <f>SUM(C22:C24)</f>
        <v>0</v>
      </c>
    </row>
    <row r="22" spans="1:5" x14ac:dyDescent="0.2">
      <c r="A22" s="33">
        <v>3241</v>
      </c>
      <c r="B22" s="29" t="s">
        <v>480</v>
      </c>
      <c r="C22" s="34">
        <v>0</v>
      </c>
    </row>
    <row r="23" spans="1:5" x14ac:dyDescent="0.2">
      <c r="A23" s="33">
        <v>3242</v>
      </c>
      <c r="B23" s="29" t="s">
        <v>481</v>
      </c>
      <c r="C23" s="34">
        <v>0</v>
      </c>
    </row>
    <row r="24" spans="1:5" x14ac:dyDescent="0.2">
      <c r="A24" s="33">
        <v>3243</v>
      </c>
      <c r="B24" s="29" t="s">
        <v>482</v>
      </c>
      <c r="C24" s="34">
        <v>0</v>
      </c>
    </row>
    <row r="25" spans="1:5" x14ac:dyDescent="0.2">
      <c r="A25" s="33">
        <v>3250</v>
      </c>
      <c r="B25" s="29" t="s">
        <v>483</v>
      </c>
      <c r="C25" s="34">
        <f>SUM(C26:C27)</f>
        <v>0</v>
      </c>
    </row>
    <row r="26" spans="1:5" x14ac:dyDescent="0.2">
      <c r="A26" s="33">
        <v>3251</v>
      </c>
      <c r="B26" s="29" t="s">
        <v>484</v>
      </c>
      <c r="C26" s="34">
        <v>0</v>
      </c>
    </row>
    <row r="27" spans="1:5" x14ac:dyDescent="0.2">
      <c r="A27" s="33">
        <v>3252</v>
      </c>
      <c r="B27" s="29" t="s">
        <v>485</v>
      </c>
      <c r="C27" s="34">
        <v>0</v>
      </c>
    </row>
    <row r="32" spans="1:5" x14ac:dyDescent="0.2">
      <c r="B32" s="20" t="s">
        <v>637</v>
      </c>
      <c r="C32" s="20"/>
      <c r="D32" s="20"/>
      <c r="E32" s="20"/>
    </row>
    <row r="33" spans="2:5" x14ac:dyDescent="0.2">
      <c r="B33" s="20"/>
      <c r="C33" s="20"/>
      <c r="D33" s="20"/>
      <c r="E33" s="20"/>
    </row>
    <row r="34" spans="2:5" x14ac:dyDescent="0.2">
      <c r="B34" s="20"/>
      <c r="C34" s="20"/>
      <c r="D34" s="20"/>
      <c r="E34" s="20"/>
    </row>
    <row r="35" spans="2:5" x14ac:dyDescent="0.2">
      <c r="B35" s="20"/>
      <c r="C35" s="20"/>
      <c r="D35" s="20"/>
      <c r="E35" s="20"/>
    </row>
    <row r="36" spans="2:5" x14ac:dyDescent="0.2">
      <c r="B36" s="20"/>
      <c r="C36" s="20"/>
      <c r="D36" s="20"/>
      <c r="E36" s="20"/>
    </row>
    <row r="37" spans="2:5" x14ac:dyDescent="0.2">
      <c r="B37" s="20"/>
      <c r="C37" s="20"/>
      <c r="D37" s="20"/>
      <c r="E37" s="20"/>
    </row>
    <row r="38" spans="2:5" x14ac:dyDescent="0.2">
      <c r="B38" s="167" t="s">
        <v>674</v>
      </c>
      <c r="C38" s="169" t="s">
        <v>675</v>
      </c>
      <c r="D38" s="169"/>
      <c r="E38" s="169"/>
    </row>
    <row r="39" spans="2:5" x14ac:dyDescent="0.2">
      <c r="B39" s="167" t="s">
        <v>678</v>
      </c>
      <c r="C39" s="169" t="s">
        <v>679</v>
      </c>
      <c r="D39" s="169"/>
      <c r="E39" s="169"/>
    </row>
    <row r="40" spans="2:5" x14ac:dyDescent="0.2">
      <c r="B40" s="167" t="s">
        <v>676</v>
      </c>
      <c r="C40" s="169" t="s">
        <v>677</v>
      </c>
      <c r="D40" s="169"/>
      <c r="E40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40:E40"/>
    <mergeCell ref="A1:C1"/>
    <mergeCell ref="A2:C2"/>
    <mergeCell ref="A3:C3"/>
    <mergeCell ref="C38:E38"/>
    <mergeCell ref="C39:E39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zoomScaleNormal="100" zoomScaleSheetLayoutView="110" workbookViewId="0">
      <selection activeCell="B11" sqref="B11:E3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5" ht="15" customHeight="1" x14ac:dyDescent="0.2">
      <c r="A2" s="97" t="s">
        <v>190</v>
      </c>
      <c r="B2" s="98" t="s">
        <v>50</v>
      </c>
    </row>
    <row r="4" spans="1:5" ht="15" customHeight="1" x14ac:dyDescent="0.2">
      <c r="A4" s="112" t="s">
        <v>23</v>
      </c>
      <c r="B4" s="102" t="s">
        <v>78</v>
      </c>
    </row>
    <row r="5" spans="1:5" ht="15" customHeight="1" x14ac:dyDescent="0.2">
      <c r="A5" s="112" t="s">
        <v>25</v>
      </c>
      <c r="B5" s="102" t="s">
        <v>51</v>
      </c>
    </row>
    <row r="6" spans="1:5" ht="15" customHeight="1" x14ac:dyDescent="0.2">
      <c r="B6" s="102" t="s">
        <v>175</v>
      </c>
    </row>
    <row r="7" spans="1:5" ht="15" customHeight="1" x14ac:dyDescent="0.2">
      <c r="B7" s="102" t="s">
        <v>73</v>
      </c>
    </row>
    <row r="8" spans="1:5" ht="15" customHeight="1" x14ac:dyDescent="0.2">
      <c r="B8" s="102" t="s">
        <v>74</v>
      </c>
    </row>
    <row r="12" spans="1:5" x14ac:dyDescent="0.2">
      <c r="B12" s="20"/>
      <c r="C12" s="20"/>
      <c r="D12" s="20"/>
      <c r="E12" s="20"/>
    </row>
    <row r="13" spans="1:5" x14ac:dyDescent="0.2">
      <c r="B13" s="20"/>
      <c r="C13" s="20"/>
      <c r="D13" s="20"/>
      <c r="E13" s="20"/>
    </row>
    <row r="14" spans="1:5" x14ac:dyDescent="0.2">
      <c r="B14" s="20"/>
      <c r="C14" s="20"/>
      <c r="D14" s="20"/>
      <c r="E14" s="20"/>
    </row>
    <row r="15" spans="1:5" x14ac:dyDescent="0.2">
      <c r="B15" s="20"/>
      <c r="C15" s="20"/>
      <c r="D15" s="20"/>
      <c r="E15" s="20"/>
    </row>
    <row r="16" spans="1:5" x14ac:dyDescent="0.2">
      <c r="B16" s="20"/>
      <c r="C16" s="20"/>
      <c r="D16" s="20"/>
      <c r="E16" s="20"/>
    </row>
    <row r="17" spans="2:5" x14ac:dyDescent="0.2">
      <c r="B17" s="167"/>
      <c r="C17" s="169"/>
      <c r="D17" s="169"/>
      <c r="E17" s="169"/>
    </row>
    <row r="18" spans="2:5" x14ac:dyDescent="0.2">
      <c r="B18" s="167"/>
      <c r="C18" s="169"/>
      <c r="D18" s="169"/>
      <c r="E18" s="169"/>
    </row>
    <row r="19" spans="2:5" x14ac:dyDescent="0.2">
      <c r="B19" s="167"/>
      <c r="C19" s="169"/>
      <c r="D19" s="169"/>
      <c r="E19" s="169"/>
    </row>
    <row r="27" spans="2:5" x14ac:dyDescent="0.2">
      <c r="B27" s="169"/>
      <c r="C27" s="169"/>
      <c r="D27" s="169"/>
    </row>
    <row r="28" spans="2:5" x14ac:dyDescent="0.2">
      <c r="B28" s="169"/>
      <c r="C28" s="169"/>
      <c r="D28" s="169"/>
    </row>
    <row r="29" spans="2:5" x14ac:dyDescent="0.2">
      <c r="B29" s="169"/>
      <c r="C29" s="169"/>
      <c r="D29" s="169"/>
    </row>
  </sheetData>
  <mergeCells count="6">
    <mergeCell ref="B29:D29"/>
    <mergeCell ref="C17:E17"/>
    <mergeCell ref="C18:E18"/>
    <mergeCell ref="C19:E19"/>
    <mergeCell ref="B27:D27"/>
    <mergeCell ref="B28:D2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7"/>
  <sheetViews>
    <sheetView workbookViewId="0">
      <selection activeCell="C139" sqref="C139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5" t="s">
        <v>672</v>
      </c>
      <c r="B1" s="175"/>
      <c r="C1" s="175"/>
      <c r="D1" s="27" t="s">
        <v>617</v>
      </c>
      <c r="E1" s="28">
        <v>2022</v>
      </c>
    </row>
    <row r="2" spans="1:5" s="35" customFormat="1" ht="18.95" customHeight="1" x14ac:dyDescent="0.25">
      <c r="A2" s="175" t="s">
        <v>624</v>
      </c>
      <c r="B2" s="175"/>
      <c r="C2" s="175"/>
      <c r="D2" s="27" t="s">
        <v>618</v>
      </c>
      <c r="E2" s="28" t="s">
        <v>620</v>
      </c>
    </row>
    <row r="3" spans="1:5" s="35" customFormat="1" ht="18.95" customHeight="1" x14ac:dyDescent="0.25">
      <c r="A3" s="175" t="s">
        <v>673</v>
      </c>
      <c r="B3" s="175"/>
      <c r="C3" s="175"/>
      <c r="D3" s="27" t="s">
        <v>619</v>
      </c>
      <c r="E3" s="28">
        <v>4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34">
        <v>1977841.47</v>
      </c>
      <c r="D10" s="34">
        <v>907558.71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639</v>
      </c>
      <c r="C15" s="135">
        <f>SUM(C8:C14)</f>
        <v>1977841.47</v>
      </c>
      <c r="D15" s="135">
        <f>SUM(D8:D14)</f>
        <v>907558.71</v>
      </c>
    </row>
    <row r="18" spans="1: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x14ac:dyDescent="0.2">
      <c r="A20" s="133">
        <v>1230</v>
      </c>
      <c r="B20" s="134" t="s">
        <v>230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236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238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239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244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x14ac:dyDescent="0.2">
      <c r="A47" s="133">
        <v>3210</v>
      </c>
      <c r="B47" s="134" t="s">
        <v>641</v>
      </c>
      <c r="C47" s="135">
        <v>944822.52</v>
      </c>
      <c r="D47" s="135">
        <v>572562.02</v>
      </c>
    </row>
    <row r="48" spans="1:5" x14ac:dyDescent="0.2">
      <c r="A48" s="131"/>
      <c r="B48" s="136" t="s">
        <v>629</v>
      </c>
      <c r="C48" s="135">
        <f>C51+C63+C95+C98+C49</f>
        <v>90031.47</v>
      </c>
      <c r="D48" s="135">
        <f>D51+D63+D95+D98+D49</f>
        <v>12273</v>
      </c>
    </row>
    <row r="49" spans="1:4" s="130" customFormat="1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70599.47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70599.47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66299.47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4300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19432</v>
      </c>
      <c r="D98" s="135">
        <f>SUM(D99:D103)</f>
        <v>12273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19432</v>
      </c>
      <c r="D101" s="132">
        <v>12273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1034853.99</v>
      </c>
      <c r="D126" s="135">
        <f>D47+D48+D104-D110-D113</f>
        <v>584835.02</v>
      </c>
    </row>
    <row r="129" spans="2:5" x14ac:dyDescent="0.2">
      <c r="B129" s="20" t="s">
        <v>637</v>
      </c>
      <c r="C129" s="20"/>
      <c r="D129" s="20"/>
      <c r="E129" s="20"/>
    </row>
    <row r="130" spans="2:5" x14ac:dyDescent="0.2">
      <c r="B130" s="20"/>
      <c r="C130" s="20"/>
      <c r="D130" s="20"/>
      <c r="E130" s="20"/>
    </row>
    <row r="131" spans="2:5" x14ac:dyDescent="0.2">
      <c r="B131" s="20"/>
      <c r="C131" s="20"/>
      <c r="D131" s="20"/>
      <c r="E131" s="20"/>
    </row>
    <row r="132" spans="2:5" x14ac:dyDescent="0.2">
      <c r="B132" s="20"/>
      <c r="C132" s="20"/>
      <c r="D132" s="20"/>
      <c r="E132" s="20"/>
    </row>
    <row r="133" spans="2:5" x14ac:dyDescent="0.2">
      <c r="B133" s="20"/>
      <c r="C133" s="20"/>
      <c r="D133" s="20"/>
      <c r="E133" s="20"/>
    </row>
    <row r="134" spans="2:5" x14ac:dyDescent="0.2">
      <c r="B134" s="20"/>
      <c r="C134" s="20"/>
      <c r="D134" s="20"/>
      <c r="E134" s="20"/>
    </row>
    <row r="135" spans="2:5" x14ac:dyDescent="0.2">
      <c r="B135" s="167" t="s">
        <v>674</v>
      </c>
      <c r="C135" s="169" t="s">
        <v>675</v>
      </c>
      <c r="D135" s="169"/>
      <c r="E135" s="169"/>
    </row>
    <row r="136" spans="2:5" x14ac:dyDescent="0.2">
      <c r="B136" s="167" t="s">
        <v>678</v>
      </c>
      <c r="C136" s="169" t="s">
        <v>679</v>
      </c>
      <c r="D136" s="169"/>
      <c r="E136" s="169"/>
    </row>
    <row r="137" spans="2:5" x14ac:dyDescent="0.2">
      <c r="B137" s="167" t="s">
        <v>676</v>
      </c>
      <c r="C137" s="169" t="s">
        <v>677</v>
      </c>
      <c r="D137" s="169"/>
      <c r="E137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137:E137"/>
    <mergeCell ref="A1:C1"/>
    <mergeCell ref="A2:C2"/>
    <mergeCell ref="A3:C3"/>
    <mergeCell ref="C135:E135"/>
    <mergeCell ref="C136:E136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7" sqref="B17:E3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  <row r="17" spans="2:5" x14ac:dyDescent="0.2">
      <c r="B17" s="20"/>
      <c r="C17" s="20"/>
      <c r="D17" s="20"/>
      <c r="E17" s="20"/>
    </row>
    <row r="18" spans="2:5" x14ac:dyDescent="0.2">
      <c r="B18" s="20"/>
      <c r="C18" s="20"/>
      <c r="D18" s="20"/>
      <c r="E18" s="20"/>
    </row>
    <row r="19" spans="2:5" x14ac:dyDescent="0.2">
      <c r="B19" s="20"/>
      <c r="C19" s="20"/>
      <c r="D19" s="20"/>
      <c r="E19" s="20"/>
    </row>
    <row r="20" spans="2:5" x14ac:dyDescent="0.2">
      <c r="B20" s="20"/>
      <c r="C20" s="20"/>
      <c r="D20" s="20"/>
      <c r="E20" s="20"/>
    </row>
    <row r="21" spans="2:5" x14ac:dyDescent="0.2">
      <c r="B21" s="20"/>
      <c r="C21" s="20"/>
      <c r="D21" s="20"/>
      <c r="E21" s="20"/>
    </row>
    <row r="22" spans="2:5" x14ac:dyDescent="0.2">
      <c r="B22" s="167"/>
      <c r="C22" s="169"/>
      <c r="D22" s="169"/>
      <c r="E22" s="169"/>
    </row>
    <row r="23" spans="2:5" x14ac:dyDescent="0.2">
      <c r="B23" s="167"/>
      <c r="C23" s="169"/>
      <c r="D23" s="169"/>
      <c r="E23" s="169"/>
    </row>
    <row r="24" spans="2:5" x14ac:dyDescent="0.2">
      <c r="B24" s="167"/>
      <c r="C24" s="169"/>
      <c r="D24" s="169"/>
      <c r="E24" s="169"/>
    </row>
    <row r="32" spans="2:5" x14ac:dyDescent="0.2">
      <c r="B32" s="169"/>
      <c r="C32" s="169"/>
      <c r="D32" s="169"/>
    </row>
    <row r="33" spans="2:4" x14ac:dyDescent="0.2">
      <c r="B33" s="169"/>
      <c r="C33" s="169"/>
      <c r="D33" s="169"/>
    </row>
    <row r="34" spans="2:4" x14ac:dyDescent="0.2">
      <c r="B34" s="169"/>
      <c r="C34" s="169"/>
      <c r="D34" s="169"/>
    </row>
  </sheetData>
  <mergeCells count="6">
    <mergeCell ref="B34:D34"/>
    <mergeCell ref="C22:E22"/>
    <mergeCell ref="C23:E23"/>
    <mergeCell ref="C24:E24"/>
    <mergeCell ref="B32:D32"/>
    <mergeCell ref="B33:D33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2023-01-28T15:42:13Z</cp:lastPrinted>
  <dcterms:created xsi:type="dcterms:W3CDTF">2012-12-11T20:36:24Z</dcterms:created>
  <dcterms:modified xsi:type="dcterms:W3CDTF">2023-01-28T15:43:01Z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