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"/>
    </mc:Choice>
  </mc:AlternateContent>
  <bookViews>
    <workbookView xWindow="0" yWindow="0" windowWidth="23040" windowHeight="9525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61" i="62"/>
  <c r="C48" i="62" s="1"/>
  <c r="C113" i="62" s="1"/>
  <c r="C43" i="62"/>
  <c r="C98" i="60"/>
  <c r="C5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<sst xmlns="http://schemas.openxmlformats.org/spreadsheetml/2006/main" count="986" uniqueCount="670">
  <si>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</si>
  <si>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</si>
  <si>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</si>
  <si>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</si>
  <si>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</si>
  <si>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</si>
  <si>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</si>
  <si>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</si>
  <si>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</si>
  <si>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</si>
  <si>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</si>
  <si>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</si>
  <si>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</si>
  <si>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</si>
  <si>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</si>
  <si>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</si>
  <si>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</si>
  <si>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</si>
  <si>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</si>
  <si>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</si>
  <si>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</si>
  <si>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</si>
  <si>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</si>
  <si>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</si>
  <si>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</si>
  <si>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</si>
  <si>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</si>
  <si>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</si>
  <si>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</si>
  <si>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</si>
  <si>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</si>
  <si>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</si>
  <si>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</si>
  <si>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</si>
  <si>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</si>
  <si>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</si>
  <si>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</si>
  <si>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</si>
  <si>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</si>
  <si>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</si>
  <si>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</si>
  <si>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</si>
  <si>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</si>
  <si>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</si>
  <si>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</si>
  <si>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</si>
  <si>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</si>
  <si>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</si>
  <si>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</si>
  <si>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</si>
  <si>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</si>
  <si>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</si>
  <si>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</si>
  <si>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</si>
  <si>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</si>
  <si>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</si>
  <si>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</si>
  <si>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</si>
  <si>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</si>
  <si>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</si>
  <si>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</si>
  <si>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</si>
  <si>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</si>
  <si>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</si>
  <si>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</si>
  <si>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</si>
  <si>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</si>
  <si>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</si>
  <si>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</si>
  <si>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</si>
  <si>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</si>
  <si>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</si>
  <si>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</si>
  <si>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</si>
  <si>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</si>
  <si>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</si>
  <si>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</si>
  <si>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</si>
  <si>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</si>
  <si>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</si>
  <si>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</si>
  <si>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</si>
  <si>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</si>
  <si>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</si>
  <si>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</si>
  <si>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</si>
  <si>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</si>
  <si>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</si>
  <si>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</si>
  <si>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</si>
  <si>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</si>
  <si>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</si>
  <si>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</si>
  <si>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</si>
  <si>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</si>
  <si>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</si>
  <si>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</si>
  <si>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</si>
  <si>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</si>
  <si>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</si>
  <si>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</si>
  <si>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</si>
  <si>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</si>
  <si>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</si>
  <si>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</si>
  <si>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</si>
  <si>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</si>
  <si>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</si>
  <si>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</si>
  <si>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</si>
  <si>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</si>
  <si>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</si>
  <si>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</si>
  <si>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</si>
  <si>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</si>
  <si>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</si>
  <si>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</si>
  <si>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</si>
  <si>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</si>
  <si>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</si>
  <si>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</si>
  <si>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</si>
  <si>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</si>
  <si>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</si>
  <si>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</si>
  <si>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</si>
  <si>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</si>
  <si>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</si>
  <si>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</si>
  <si>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</si>
  <si>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</si>
  <si>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</si>
  <si>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</si>
  <si>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</si>
  <si>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</si>
  <si>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</si>
  <si>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</si>
  <si>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</si>
  <si>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</si>
  <si>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</si>
  <si>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</si>
  <si>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</si>
  <si>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</si>
  <si>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</si>
  <si>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</si>
  <si>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</si>
  <si>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</si>
  <si>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</si>
  <si>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</si>
  <si>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</si>
  <si>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</si>
  <si>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</si>
  <si>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</si>
  <si>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</si>
  <si>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</si>
  <si>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</si>
  <si>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</si>
  <si>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</si>
  <si>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</si>
  <si>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</si>
  <si>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</si>
  <si>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</si>
  <si>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</si>
  <si>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</si>
  <si>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</si>
  <si>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</si>
  <si>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</si>
  <si>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</si>
  <si>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</si>
  <si>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</si>
  <si>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</si>
  <si>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</si>
  <si>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</si>
  <si>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</si>
  <si>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</si>
  <si>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</si>
  <si>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</si>
  <si>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</si>
  <si>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</si>
  <si>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</si>
  <si>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</si>
  <si>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</si>
  <si>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</si>
  <si>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</si>
  <si>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</si>
  <si>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</si>
  <si>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</si>
  <si>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</si>
  <si>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</si>
  <si>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</si>
  <si>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</si>
  <si>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</si>
  <si>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</si>
  <si>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</si>
  <si>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</si>
  <si>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</si>
  <si>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</si>
  <si>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</si>
  <si>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</si>
  <si>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</si>
  <si>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</si>
  <si>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</si>
  <si>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</si>
  <si>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</si>
  <si>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</si>
  <si>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</si>
  <si>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</si>
  <si>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</si>
  <si>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</si>
  <si>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</si>
  <si>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</si>
  <si>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</si>
  <si>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</si>
  <si>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</si>
  <si>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</si>
  <si>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</si>
  <si>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</si>
  <si>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</si>
  <si>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</si>
  <si>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</si>
  <si>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</si>
  <si>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</si>
  <si>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</si>
  <si>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</si>
  <si>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</si>
  <si>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</si>
  <si>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</si>
  <si>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</si>
  <si>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</si>
  <si>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</si>
  <si>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</si>
  <si>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</si>
  <si>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</si>
  <si>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</si>
  <si>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</si>
  <si>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</si>
  <si>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</si>
  <si>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</si>
  <si>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</si>
  <si>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</si>
  <si>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</si>
  <si>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</si>
  <si>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</si>
  <si>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</si>
  <si>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</si>
  <si>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</si>
  <si>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</si>
  <si>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</si>
  <si>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</si>
  <si>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</si>
  <si>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</si>
  <si>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</si>
  <si>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</si>
  <si>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</si>
  <si>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</si>
  <si>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</si>
  <si>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</si>
  <si>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</si>
  <si>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</si>
  <si>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</si>
  <si>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</si>
  <si>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</si>
  <si>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</si>
  <si>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</si>
  <si>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</si>
  <si>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</si>
  <si>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</si>
  <si>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</si>
  <si>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</si>
  <si>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</si>
  <si>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</si>
  <si>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</si>
  <si>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</si>
  <si>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</si>
  <si>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</si>
  <si>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</si>
  <si>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</si>
  <si>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</si>
  <si>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</si>
  <si>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</si>
  <si>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</si>
  <si>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</si>
  <si>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</si>
  <si>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</si>
  <si>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</si>
  <si>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</si>
  <si>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</si>
  <si>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</si>
  <si>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</si>
  <si>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</si>
  <si>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</si>
  <si>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</si>
  <si>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</si>
  <si>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</si>
  <si>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</si>
  <si>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</si>
  <si>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</si>
  <si>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</si>
  <si>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</si>
  <si>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</si>
  <si>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</si>
  <si>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</si>
  <si>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</si>
  <si>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</si>
  <si>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</si>
  <si>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</si>
  <si>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</si>
  <si>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</si>
  <si>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</si>
  <si>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</si>
  <si>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</si>
  <si>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</si>
  <si>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</si>
  <si>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</si>
  <si>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</si>
  <si>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</si>
  <si>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</si>
  <si>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</si>
  <si>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</si>
  <si>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</si>
  <si>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</si>
  <si>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</si>
  <si>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</si>
  <si>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</si>
  <si>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</si>
  <si>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</si>
  <si>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</si>
  <si>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</si>
  <si>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</si>
  <si>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</si>
  <si>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</si>
  <si>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</si>
  <si>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</si>
  <si>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</si>
  <si>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</si>
  <si>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</si>
  <si>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</si>
  <si>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</si>
  <si>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</si>
  <si>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</si>
  <si>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</si>
  <si>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</si>
  <si>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</si>
  <si>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</si>
  <si>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</si>
  <si>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</si>
  <si>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</si>
  <si>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</si>
  <si>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</si>
  <si>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</si>
  <si>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</si>
  <si>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</si>
  <si>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</si>
  <si>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</si>
  <si>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</si>
  <si>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</si>
  <si>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</si>
  <si>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</si>
  <si>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</si>
  <si>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</si>
  <si>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</si>
  <si>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</si>
  <si>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</si>
  <si>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</si>
  <si>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</si>
  <si>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</si>
  <si>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</si>
  <si>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</si>
  <si>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</si>
  <si>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</si>
  <si>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</si>
  <si>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</si>
  <si>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</si>
  <si>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</si>
  <si>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</si>
  <si>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</si>
  <si>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</si>
  <si>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</si>
  <si>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</si>
  <si>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</si>
  <si>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</si>
  <si>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</si>
  <si>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</si>
  <si>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</si>
  <si>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</si>
  <si>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</si>
  <si>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</si>
  <si>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</si>
  <si>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</si>
  <si>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</si>
  <si>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</si>
  <si>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</si>
  <si>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</si>
  <si>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</si>
  <si>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</si>
  <si>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</si>
  <si>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</si>
  <si>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</si>
  <si>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</si>
  <si>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</si>
  <si>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</si>
  <si>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</si>
  <si>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</si>
  <si>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</si>
  <si>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</si>
  <si>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</si>
  <si>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</si>
  <si>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</si>
  <si>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</si>
  <si>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</si>
  <si>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</si>
  <si>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</si>
  <si>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</si>
  <si>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</si>
  <si>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</si>
  <si>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</si>
  <si>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</si>
  <si>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</si>
  <si>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</si>
  <si>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</si>
  <si>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</si>
  <si>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</si>
  <si>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</si>
  <si>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</si>
  <si>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</si>
  <si>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</si>
  <si>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</si>
  <si>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</si>
  <si>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</si>
  <si>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</si>
  <si>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</si>
  <si>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</si>
  <si>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</si>
  <si>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</si>
  <si>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</si>
  <si>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</si>
  <si>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</si>
  <si>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</si>
  <si>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</si>
  <si>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</si>
  <si>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</si>
  <si>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</si>
  <si>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</si>
  <si>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</si>
  <si>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</si>
  <si>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</si>
  <si>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</si>
  <si>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</si>
  <si>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</si>
  <si>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</si>
  <si>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</si>
  <si>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</si>
  <si>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</si>
  <si>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</si>
  <si>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</si>
  <si>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</si>
  <si>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</si>
  <si>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</si>
  <si>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</si>
  <si>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</si>
  <si>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</si>
  <si>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</si>
  <si>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</si>
  <si>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</si>
  <si>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</si>
  <si>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</si>
  <si>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</si>
  <si>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</si>
  <si>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</si>
  <si>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</si>
  <si>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</si>
  <si>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</si>
  <si>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</si>
  <si>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</si>
  <si>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</si>
  <si>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</si>
  <si>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</si>
  <si>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</si>
  <si>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</si>
  <si>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</si>
  <si>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</si>
  <si>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</si>
  <si>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</si>
  <si>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</si>
  <si>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</si>
  <si>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</si>
  <si>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</si>
  <si>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</si>
  <si>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</si>
  <si>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</si>
  <si>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</si>
  <si>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</si>
  <si>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</si>
  <si>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</si>
  <si>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</si>
  <si>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</si>
  <si>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</si>
  <si>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</si>
  <si>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</si>
  <si>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</si>
  <si>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</si>
  <si>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</si>
  <si>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</si>
  <si>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</si>
  <si>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</si>
  <si>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</si>
  <si>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</si>
  <si>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</si>
  <si>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</si>
  <si>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</si>
  <si>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</si>
  <si>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</si>
  <si>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</si>
  <si>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</si>
  <si>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</si>
  <si>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</si>
  <si>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</si>
  <si>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</si>
  <si>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</si>
  <si>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</si>
  <si>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</si>
  <si>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</si>
  <si>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</si>
  <si>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</si>
  <si>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</si>
  <si>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</si>
  <si>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</si>
  <si>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</si>
  <si>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</si>
  <si>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</si>
  <si>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</si>
  <si>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</si>
  <si>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</si>
  <si>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</si>
  <si>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</si>
  <si>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</si>
  <si>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</si>
  <si>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</si>
  <si>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</si>
  <si>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</si>
  <si>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</si>
  <si>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</si>
  <si>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</si>
  <si>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</si>
  <si>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</si>
  <si>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</si>
  <si>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</si>
  <si>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</si>
  <si>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</si>
  <si>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</si>
  <si>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</si>
  <si>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</si>
  <si>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</si>
  <si>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</si>
  <si>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</si>
  <si>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</si>
  <si>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</si>
  <si>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</si>
  <si>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</si>
  <si>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</si>
  <si>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</si>
  <si>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</si>
  <si>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</si>
  <si>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</si>
  <si>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</si>
  <si>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</si>
  <si>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</si>
  <si>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</si>
  <si>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</si>
  <si>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</si>
  <si>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</si>
  <si>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</si>
  <si>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</si>
  <si>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</si>
  <si>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</si>
  <si>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</si>
  <si>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</si>
  <si>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</si>
  <si>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</si>
  <si>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</si>
  <si>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</si>
  <si>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</si>
  <si>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</si>
  <si>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</si>
  <si>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</si>
  <si>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</si>
  <si>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</si>
  <si>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</si>
  <si>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</si>
  <si>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</si>
  <si>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</si>
  <si>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</si>
  <si>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</si>
  <si>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</si>
  <si>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</si>
  <si>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</si>
  <si>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</si>
  <si>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</si>
  <si>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</si>
  <si>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</si>
  <si>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</si>
  <si>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</si>
  <si>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</si>
  <si>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</si>
  <si>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</si>
  <si>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</si>
  <si>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</si>
  <si>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</si>
  <si>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</si>
  <si>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</si>
  <si>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</si>
  <si>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</si>
  <si>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</si>
  <si>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</si>
  <si>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</si>
  <si>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</si>
  <si>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</si>
  <si>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</si>
  <si>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</si>
  <si>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</si>
  <si>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</si>
  <si>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</si>
  <si>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</si>
  <si>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</si>
  <si>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</si>
  <si>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</si>
  <si>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</si>
  <si>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</si>
  <si>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</si>
  <si>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</si>
  <si>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</si>
  <si>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</si>
  <si>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</si>
  <si>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</si>
  <si>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</si>
  <si>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</si>
  <si>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</si>
  <si>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</si>
  <si>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</si>
  <si>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</si>
  <si>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</si>
  <si>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</si>
  <si>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</si>
  <si>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</si>
  <si>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</si>
  <si>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</si>
  <si>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</si>
  <si>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</si>
  <si>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</si>
  <si>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</si>
  <si>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</si>
  <si>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</si>
  <si>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</si>
  <si>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</si>
  <si>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</si>
  <si>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</si>
  <si>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</si>
  <si>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</si>
  <si>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</si>
  <si>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</si>
  <si>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</si>
  <si>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</si>
  <si>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Instituto para las Personas con Discapacidad Salamanca</t>
  </si>
  <si>
    <t>Correspondiente del 1 de Enero 30 de Junio de 2022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</si>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</sst>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2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8" fillId="0" borderId="0" xfId="10" applyFont="1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0" fillId="0" borderId="0" xfId="0"/>
    <xf numFmtId="0" fontId="3" fillId="0" borderId="0" xfId="0" applyFont="1" applyProtection="1">
      <protection locked="0"/>
    </xf>
    <xf numFmtId="0" fontId="8" fillId="0" borderId="0" xfId="10" applyFont="1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3" fillId="0" borderId="0" xfId="8" applyFont="1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2" fillId="0" borderId="0" xfId="3" applyFont="1" applyAlignment="1" applyProtection="1">
      <alignment horizontal="left" vertical="top" wrapText="1"/>
      <protection locked="0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2" fillId="0" borderId="0" xfId="3" applyFont="1" applyAlignment="1" applyProtection="1">
      <alignment vertical="top" wrapText="1"/>
      <protection locked="0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6">
    <cellStyle name="Hipervínculo" xfId="11" builtinId="8"/>
    <cellStyle name="Millares 2" xfId="1"/>
    <cellStyle name="Millares 2 2" xfId="15"/>
    <cellStyle name="Millares 2 2 2" xfId="25"/>
    <cellStyle name="Millares 2 2 3" xfId="23"/>
    <cellStyle name="Millares 2 2 4" xfId="19"/>
    <cellStyle name="Millares 2 3" xfId="16"/>
    <cellStyle name="Millares 2 3 2" xfId="24"/>
    <cellStyle name="Millares 2 3 3" xfId="20"/>
    <cellStyle name="Millares 2 4" xfId="22"/>
    <cellStyle name="Millares 2 5" xfId="18"/>
    <cellStyle name="Millares 4" xfId="17"/>
    <cellStyle name="Millares 4 2" xfId="2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0"/>
  <sheetViews>
    <sheetView zoomScaleNormal="100" zoomScaleSheetLayoutView="100" workbookViewId="0">
      <pane ySplit="5" topLeftCell="A18" activePane="bottomLeft" state="frozen"/>
      <selection activeCell="A14" sqref="A14:B14"/>
      <selection pane="bottomLeft" activeCell="F20" sqref="F2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92" t="s">
        <v>662</v>
      </c>
      <c r="B1" s="192"/>
      <c r="C1" s="17"/>
      <c r="D1" s="14" t="s">
        <v>614</v>
      </c>
      <c r="E1" s="15">
        <v>2022</v>
      </c>
    </row>
    <row r="2" spans="1:5" ht="18.95" customHeight="1" x14ac:dyDescent="0.2">
      <c r="A2" s="193" t="s">
        <v>613</v>
      </c>
      <c r="B2" s="193"/>
      <c r="C2" s="36"/>
      <c r="D2" s="14" t="s">
        <v>615</v>
      </c>
      <c r="E2" s="17" t="s">
        <v>620</v>
      </c>
    </row>
    <row r="3" spans="1:5" ht="18.95" customHeight="1" x14ac:dyDescent="0.2">
      <c r="A3" s="194" t="s">
        <v>663</v>
      </c>
      <c r="B3" s="194"/>
      <c r="C3" s="17"/>
      <c r="D3" s="14" t="s">
        <v>616</v>
      </c>
      <c r="E3" s="15">
        <v>2</v>
      </c>
    </row>
    <row r="4" spans="1:5" s="101" customFormat="1" ht="18.95" customHeight="1" x14ac:dyDescent="0.2">
      <c r="A4" s="194" t="s">
        <v>635</v>
      </c>
      <c r="B4" s="194"/>
      <c r="C4" s="194"/>
      <c r="D4" s="194"/>
      <c r="E4" s="194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5" x14ac:dyDescent="0.2">
      <c r="A33" s="7"/>
      <c r="B33" s="10"/>
    </row>
    <row r="34" spans="1:5" x14ac:dyDescent="0.2">
      <c r="A34" s="7"/>
      <c r="B34" s="9"/>
    </row>
    <row r="35" spans="1:5" x14ac:dyDescent="0.2">
      <c r="A35" s="45" t="s">
        <v>48</v>
      </c>
      <c r="B35" s="46" t="s">
        <v>43</v>
      </c>
    </row>
    <row r="36" spans="1:5" x14ac:dyDescent="0.2">
      <c r="A36" s="45" t="s">
        <v>49</v>
      </c>
      <c r="B36" s="46" t="s">
        <v>44</v>
      </c>
    </row>
    <row r="37" spans="1:5" x14ac:dyDescent="0.2">
      <c r="A37" s="7"/>
      <c r="B37" s="10"/>
    </row>
    <row r="38" spans="1:5" x14ac:dyDescent="0.2">
      <c r="A38" s="7"/>
      <c r="B38" s="8" t="s">
        <v>46</v>
      </c>
    </row>
    <row r="39" spans="1:5" x14ac:dyDescent="0.2">
      <c r="A39" s="7" t="s">
        <v>47</v>
      </c>
      <c r="B39" s="46" t="s">
        <v>32</v>
      </c>
    </row>
    <row r="40" spans="1:5" x14ac:dyDescent="0.2">
      <c r="A40" s="7"/>
      <c r="B40" s="46" t="s">
        <v>636</v>
      </c>
    </row>
    <row r="41" spans="1:5" ht="12" thickBot="1" x14ac:dyDescent="0.25">
      <c r="A41" s="11"/>
      <c r="B41" s="12"/>
    </row>
    <row r="44" spans="1:5" x14ac:dyDescent="0.2">
      <c r="B44" s="101" t="s">
        <v>637</v>
      </c>
    </row>
    <row r="46" spans="1:5" x14ac:dyDescent="0.2">
      <c r="B46" s="188" t="s">
        <v>664</v>
      </c>
      <c r="C46" s="189" t="s">
        <v>665</v>
      </c>
      <c r="D46" s="186"/>
      <c r="E46" s="186"/>
    </row>
    <row r="47" spans="1:5" x14ac:dyDescent="0.2">
      <c r="B47" s="190"/>
      <c r="C47" s="191"/>
      <c r="D47" s="186"/>
      <c r="E47" s="186"/>
    </row>
    <row r="48" spans="1:5" x14ac:dyDescent="0.2">
      <c r="B48" s="190"/>
      <c r="C48" s="191"/>
      <c r="D48" s="186"/>
      <c r="E48" s="186"/>
    </row>
    <row r="49" spans="2:5" x14ac:dyDescent="0.2">
      <c r="B49" s="188" t="s">
        <v>666</v>
      </c>
      <c r="C49" s="197" t="s">
        <v>667</v>
      </c>
      <c r="D49" s="197"/>
      <c r="E49" s="197"/>
    </row>
    <row r="50" spans="2:5" ht="33.75" customHeight="1" x14ac:dyDescent="0.2">
      <c r="B50" s="188" t="s">
        <v>668</v>
      </c>
      <c r="C50" s="197" t="s">
        <v>669</v>
      </c>
      <c r="D50" s="197"/>
      <c r="E50" s="188"/>
    </row>
  </sheetData>
  <sheetProtection formatCells="0" formatColumns="0" formatRows="0" autoFilter="0" pivotTables="0"/>
  <mergeCells count="6">
    <mergeCell ref="C50:D50"/>
    <mergeCell ref="A1:B1"/>
    <mergeCell ref="A2:B2"/>
    <mergeCell ref="A3:B3"/>
    <mergeCell ref="A4:E4"/>
    <mergeCell ref="C49:E49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workbookViewId="0">
      <selection activeCell="A29" sqref="A1:E29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99" t="s">
        <v>662</v>
      </c>
      <c r="B1" s="200"/>
      <c r="C1" s="201"/>
    </row>
    <row r="2" spans="1:3" s="37" customFormat="1" ht="18" customHeight="1" x14ac:dyDescent="0.25">
      <c r="A2" s="202" t="s">
        <v>625</v>
      </c>
      <c r="B2" s="203"/>
      <c r="C2" s="204"/>
    </row>
    <row r="3" spans="1:3" s="37" customFormat="1" ht="18" customHeight="1" x14ac:dyDescent="0.25">
      <c r="A3" s="202" t="s">
        <v>663</v>
      </c>
      <c r="B3" s="205"/>
      <c r="C3" s="204"/>
    </row>
    <row r="4" spans="1:3" s="40" customFormat="1" ht="18" customHeight="1" x14ac:dyDescent="0.2">
      <c r="A4" s="206" t="s">
        <v>626</v>
      </c>
      <c r="B4" s="207"/>
      <c r="C4" s="208"/>
    </row>
    <row r="5" spans="1:3" s="38" customFormat="1" x14ac:dyDescent="0.2">
      <c r="A5" s="58" t="s">
        <v>525</v>
      </c>
      <c r="B5" s="58"/>
      <c r="C5" s="59">
        <v>2959853.81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5" x14ac:dyDescent="0.2">
      <c r="A17" s="73">
        <v>3.2</v>
      </c>
      <c r="B17" s="66" t="s">
        <v>534</v>
      </c>
      <c r="C17" s="64">
        <v>0</v>
      </c>
    </row>
    <row r="18" spans="1:5" x14ac:dyDescent="0.2">
      <c r="A18" s="73">
        <v>3.3</v>
      </c>
      <c r="B18" s="68" t="s">
        <v>535</v>
      </c>
      <c r="C18" s="74">
        <v>0</v>
      </c>
    </row>
    <row r="19" spans="1:5" x14ac:dyDescent="0.2">
      <c r="A19" s="60"/>
      <c r="B19" s="75"/>
      <c r="C19" s="76"/>
    </row>
    <row r="20" spans="1:5" x14ac:dyDescent="0.2">
      <c r="A20" s="77" t="s">
        <v>82</v>
      </c>
      <c r="B20" s="77"/>
      <c r="C20" s="59">
        <f>C5+C7-C15</f>
        <v>2959853.81</v>
      </c>
    </row>
    <row r="22" spans="1:5" ht="15" x14ac:dyDescent="0.25">
      <c r="B22" s="181" t="s">
        <v>637</v>
      </c>
      <c r="C22" s="179"/>
      <c r="D22" s="179"/>
      <c r="E22" s="179"/>
    </row>
    <row r="23" spans="1:5" x14ac:dyDescent="0.2">
      <c r="B23" s="174"/>
      <c r="C23" s="174"/>
      <c r="D23" s="174"/>
      <c r="E23" s="174"/>
    </row>
    <row r="24" spans="1:5" x14ac:dyDescent="0.2">
      <c r="B24" s="182" t="s">
        <v>664</v>
      </c>
      <c r="C24" s="183" t="s">
        <v>665</v>
      </c>
      <c r="D24" s="180"/>
      <c r="E24" s="180"/>
    </row>
    <row r="25" spans="1:5" x14ac:dyDescent="0.2">
      <c r="B25" s="184"/>
      <c r="C25" s="185"/>
      <c r="D25" s="180"/>
      <c r="E25" s="180"/>
    </row>
    <row r="26" spans="1:5" x14ac:dyDescent="0.2">
      <c r="B26" s="184"/>
      <c r="C26" s="185"/>
      <c r="D26" s="180"/>
      <c r="E26" s="180"/>
    </row>
    <row r="27" spans="1:5" x14ac:dyDescent="0.2">
      <c r="B27" s="182" t="s">
        <v>666</v>
      </c>
      <c r="C27" s="197" t="s">
        <v>667</v>
      </c>
      <c r="D27" s="197"/>
      <c r="E27" s="197"/>
    </row>
    <row r="28" spans="1:5" x14ac:dyDescent="0.2">
      <c r="B28" s="182" t="s">
        <v>668</v>
      </c>
      <c r="C28" s="182" t="s">
        <v>669</v>
      </c>
      <c r="D28" s="182"/>
      <c r="E28" s="182"/>
    </row>
  </sheetData>
  <mergeCells count="5">
    <mergeCell ref="A1:C1"/>
    <mergeCell ref="A2:C2"/>
    <mergeCell ref="A3:C3"/>
    <mergeCell ref="A4:C4"/>
    <mergeCell ref="C27:E27"/>
  </mergeCells>
  <pageMargins left="0.7" right="0.7" top="0.75" bottom="0.75" header="0.3" footer="0.3"/>
  <pageSetup fitToHeight="0"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opLeftCell="A7" workbookViewId="0">
      <selection activeCell="A47" sqref="A1:E47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209" t="s">
        <v>662</v>
      </c>
      <c r="B1" s="210"/>
      <c r="C1" s="211"/>
    </row>
    <row r="2" spans="1:3" s="41" customFormat="1" ht="18.95" customHeight="1" x14ac:dyDescent="0.25">
      <c r="A2" s="212" t="s">
        <v>627</v>
      </c>
      <c r="B2" s="213"/>
      <c r="C2" s="214"/>
    </row>
    <row r="3" spans="1:3" s="41" customFormat="1" ht="18.95" customHeight="1" x14ac:dyDescent="0.25">
      <c r="A3" s="212" t="s">
        <v>663</v>
      </c>
      <c r="B3" s="215"/>
      <c r="C3" s="214"/>
    </row>
    <row r="4" spans="1:3" s="42" customFormat="1" x14ac:dyDescent="0.2">
      <c r="A4" s="206" t="s">
        <v>626</v>
      </c>
      <c r="B4" s="207"/>
      <c r="C4" s="208"/>
    </row>
    <row r="5" spans="1:3" x14ac:dyDescent="0.2">
      <c r="A5" s="89" t="s">
        <v>538</v>
      </c>
      <c r="B5" s="58"/>
      <c r="C5" s="82">
        <v>2158816.91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0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0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5" x14ac:dyDescent="0.2">
      <c r="A33" s="98" t="s">
        <v>562</v>
      </c>
      <c r="B33" s="81" t="s">
        <v>451</v>
      </c>
      <c r="C33" s="91">
        <v>0</v>
      </c>
    </row>
    <row r="34" spans="1:5" x14ac:dyDescent="0.2">
      <c r="A34" s="98" t="s">
        <v>563</v>
      </c>
      <c r="B34" s="81" t="s">
        <v>564</v>
      </c>
      <c r="C34" s="91">
        <v>0</v>
      </c>
    </row>
    <row r="35" spans="1:5" x14ac:dyDescent="0.2">
      <c r="A35" s="98" t="s">
        <v>565</v>
      </c>
      <c r="B35" s="81" t="s">
        <v>566</v>
      </c>
      <c r="C35" s="91">
        <v>0</v>
      </c>
    </row>
    <row r="36" spans="1:5" x14ac:dyDescent="0.2">
      <c r="A36" s="98" t="s">
        <v>567</v>
      </c>
      <c r="B36" s="81" t="s">
        <v>459</v>
      </c>
      <c r="C36" s="91">
        <v>0</v>
      </c>
    </row>
    <row r="37" spans="1:5" x14ac:dyDescent="0.2">
      <c r="A37" s="98" t="s">
        <v>568</v>
      </c>
      <c r="B37" s="90" t="s">
        <v>569</v>
      </c>
      <c r="C37" s="97">
        <v>0</v>
      </c>
    </row>
    <row r="38" spans="1:5" x14ac:dyDescent="0.2">
      <c r="A38" s="83"/>
      <c r="B38" s="86"/>
      <c r="C38" s="87"/>
    </row>
    <row r="39" spans="1:5" x14ac:dyDescent="0.2">
      <c r="A39" s="88" t="s">
        <v>84</v>
      </c>
      <c r="B39" s="58"/>
      <c r="C39" s="59">
        <f>C5-C7+C30</f>
        <v>2158816.91</v>
      </c>
    </row>
    <row r="41" spans="1:5" x14ac:dyDescent="0.2">
      <c r="B41" s="39" t="s">
        <v>637</v>
      </c>
    </row>
    <row r="42" spans="1:5" x14ac:dyDescent="0.2">
      <c r="B42" s="188" t="s">
        <v>664</v>
      </c>
      <c r="C42" s="189" t="s">
        <v>665</v>
      </c>
      <c r="D42" s="186"/>
      <c r="E42" s="186"/>
    </row>
    <row r="43" spans="1:5" x14ac:dyDescent="0.2">
      <c r="B43" s="190"/>
      <c r="C43" s="191"/>
      <c r="D43" s="186"/>
      <c r="E43" s="186"/>
    </row>
    <row r="44" spans="1:5" x14ac:dyDescent="0.2">
      <c r="B44" s="190"/>
      <c r="C44" s="191"/>
      <c r="D44" s="186"/>
      <c r="E44" s="186"/>
    </row>
    <row r="45" spans="1:5" x14ac:dyDescent="0.2">
      <c r="B45" s="188" t="s">
        <v>666</v>
      </c>
      <c r="C45" s="197" t="s">
        <v>667</v>
      </c>
      <c r="D45" s="197"/>
      <c r="E45" s="197"/>
    </row>
    <row r="46" spans="1:5" x14ac:dyDescent="0.2">
      <c r="B46" s="188" t="s">
        <v>668</v>
      </c>
      <c r="C46" s="188" t="s">
        <v>669</v>
      </c>
      <c r="D46" s="188"/>
      <c r="E46" s="188"/>
    </row>
    <row r="47" spans="1:5" x14ac:dyDescent="0.2">
      <c r="B47" s="187"/>
      <c r="C47" s="187"/>
      <c r="D47" s="187"/>
      <c r="E47" s="187"/>
    </row>
  </sheetData>
  <mergeCells count="5">
    <mergeCell ref="A1:C1"/>
    <mergeCell ref="A2:C2"/>
    <mergeCell ref="A3:C3"/>
    <mergeCell ref="A4:C4"/>
    <mergeCell ref="C45:E45"/>
  </mergeCells>
  <pageMargins left="0.7" right="0.7" top="0.75" bottom="0.75" header="0.3" footer="0.3"/>
  <pageSetup scale="8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topLeftCell="A37" workbookViewId="0">
      <selection activeCell="B63" sqref="B63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98" t="s">
        <v>662</v>
      </c>
      <c r="B1" s="216"/>
      <c r="C1" s="216"/>
      <c r="D1" s="216"/>
      <c r="E1" s="216"/>
      <c r="F1" s="216"/>
      <c r="G1" s="27" t="s">
        <v>617</v>
      </c>
      <c r="H1" s="28">
        <v>2022</v>
      </c>
    </row>
    <row r="2" spans="1:10" ht="18.95" customHeight="1" x14ac:dyDescent="0.2">
      <c r="A2" s="198" t="s">
        <v>628</v>
      </c>
      <c r="B2" s="216"/>
      <c r="C2" s="216"/>
      <c r="D2" s="216"/>
      <c r="E2" s="216"/>
      <c r="F2" s="216"/>
      <c r="G2" s="27" t="s">
        <v>618</v>
      </c>
      <c r="H2" s="28" t="s">
        <v>620</v>
      </c>
    </row>
    <row r="3" spans="1:10" ht="18.95" customHeight="1" x14ac:dyDescent="0.2">
      <c r="A3" s="217" t="s">
        <v>663</v>
      </c>
      <c r="B3" s="218"/>
      <c r="C3" s="218"/>
      <c r="D3" s="218"/>
      <c r="E3" s="218"/>
      <c r="F3" s="218"/>
      <c r="G3" s="27" t="s">
        <v>619</v>
      </c>
      <c r="H3" s="28">
        <v>2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5645810.6699999999</v>
      </c>
      <c r="E40" s="34">
        <v>0</v>
      </c>
      <c r="F40" s="34">
        <f t="shared" si="0"/>
        <v>5645810.6699999999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2959853.81</v>
      </c>
      <c r="E41" s="34">
        <v>-5645810.6699999999</v>
      </c>
      <c r="F41" s="34">
        <f t="shared" si="0"/>
        <v>-2685956.86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2959853.81</v>
      </c>
      <c r="E43" s="34">
        <v>-2959853.81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-2959853.81</v>
      </c>
      <c r="F44" s="34">
        <f t="shared" si="0"/>
        <v>-2959853.81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-5645810.6699999999</v>
      </c>
      <c r="F45" s="34">
        <f t="shared" si="0"/>
        <v>-5645810.6699999999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5645810.6699999999</v>
      </c>
      <c r="E46" s="34">
        <v>-2158816.91</v>
      </c>
      <c r="F46" s="34">
        <f t="shared" si="0"/>
        <v>3486993.76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2158816.91</v>
      </c>
      <c r="E48" s="34">
        <v>-2158816.91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2158816.91</v>
      </c>
      <c r="E49" s="34">
        <v>-2158816.91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2158816.91</v>
      </c>
      <c r="E50" s="34">
        <v>-2158816.91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2158816.91</v>
      </c>
      <c r="E51" s="34">
        <v>0</v>
      </c>
      <c r="F51" s="34">
        <f t="shared" si="0"/>
        <v>2158816.91</v>
      </c>
    </row>
    <row r="53" spans="1:6" x14ac:dyDescent="0.2">
      <c r="B53" s="29" t="s">
        <v>637</v>
      </c>
    </row>
    <row r="55" spans="1:6" x14ac:dyDescent="0.2">
      <c r="B55" s="154" t="s">
        <v>664</v>
      </c>
      <c r="C55" s="155" t="s">
        <v>665</v>
      </c>
      <c r="D55" s="153"/>
      <c r="E55" s="153"/>
    </row>
    <row r="56" spans="1:6" x14ac:dyDescent="0.2">
      <c r="B56" s="156"/>
      <c r="C56" s="157"/>
      <c r="D56" s="153"/>
      <c r="E56" s="153"/>
    </row>
    <row r="57" spans="1:6" x14ac:dyDescent="0.2">
      <c r="B57" s="156"/>
      <c r="C57" s="157"/>
      <c r="D57" s="153"/>
      <c r="E57" s="153"/>
    </row>
    <row r="58" spans="1:6" x14ac:dyDescent="0.2">
      <c r="B58" s="154" t="s">
        <v>666</v>
      </c>
      <c r="C58" s="219" t="s">
        <v>667</v>
      </c>
      <c r="D58" s="219"/>
      <c r="E58" s="219"/>
    </row>
    <row r="59" spans="1:6" x14ac:dyDescent="0.2">
      <c r="B59" s="154" t="s">
        <v>668</v>
      </c>
      <c r="C59" s="219" t="s">
        <v>669</v>
      </c>
      <c r="D59" s="219"/>
      <c r="E59" s="219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59:E59"/>
    <mergeCell ref="C58:E58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1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220" t="s">
        <v>34</v>
      </c>
      <c r="B5" s="220"/>
      <c r="C5" s="220"/>
      <c r="D5" s="220"/>
      <c r="E5" s="220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221" t="s">
        <v>36</v>
      </c>
      <c r="C10" s="221"/>
      <c r="D10" s="221"/>
      <c r="E10" s="221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221" t="s">
        <v>38</v>
      </c>
      <c r="C12" s="221"/>
      <c r="D12" s="221"/>
      <c r="E12" s="221"/>
    </row>
    <row r="13" spans="1:8" s="127" customFormat="1" ht="26.1" customHeight="1" x14ac:dyDescent="0.2">
      <c r="A13" s="131" t="s">
        <v>603</v>
      </c>
      <c r="B13" s="221" t="s">
        <v>39</v>
      </c>
      <c r="C13" s="221"/>
      <c r="D13" s="221"/>
      <c r="E13" s="221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opLeftCell="C1" zoomScale="106" zoomScaleNormal="106" workbookViewId="0">
      <selection activeCell="A158" sqref="A1:H15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95" t="s">
        <v>662</v>
      </c>
      <c r="B1" s="196"/>
      <c r="C1" s="196"/>
      <c r="D1" s="196"/>
      <c r="E1" s="196"/>
      <c r="F1" s="196"/>
      <c r="G1" s="14" t="s">
        <v>617</v>
      </c>
      <c r="H1" s="25">
        <v>2022</v>
      </c>
    </row>
    <row r="2" spans="1:8" s="16" customFormat="1" ht="18.95" customHeight="1" x14ac:dyDescent="0.25">
      <c r="A2" s="195" t="s">
        <v>621</v>
      </c>
      <c r="B2" s="196"/>
      <c r="C2" s="196"/>
      <c r="D2" s="196"/>
      <c r="E2" s="196"/>
      <c r="F2" s="196"/>
      <c r="G2" s="14" t="s">
        <v>618</v>
      </c>
      <c r="H2" s="25" t="s">
        <v>620</v>
      </c>
    </row>
    <row r="3" spans="1:8" s="16" customFormat="1" ht="18.95" customHeight="1" x14ac:dyDescent="0.25">
      <c r="A3" s="195" t="s">
        <v>663</v>
      </c>
      <c r="B3" s="196"/>
      <c r="C3" s="196"/>
      <c r="D3" s="196"/>
      <c r="E3" s="196"/>
      <c r="F3" s="196"/>
      <c r="G3" s="14" t="s">
        <v>619</v>
      </c>
      <c r="H3" s="25">
        <v>2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1439.47</v>
      </c>
      <c r="D15" s="24">
        <v>874.01</v>
      </c>
      <c r="E15" s="24">
        <v>2758.8</v>
      </c>
      <c r="F15" s="24">
        <v>2695.8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8992.19</v>
      </c>
      <c r="D20" s="24">
        <v>8992.19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58.46</v>
      </c>
      <c r="D23" s="24">
        <v>58.46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461778.32</v>
      </c>
      <c r="D62" s="24">
        <f t="shared" ref="D62:E62" si="0">SUM(D63:D70)</f>
        <v>0</v>
      </c>
      <c r="E62" s="24">
        <f t="shared" si="0"/>
        <v>-192931.40000000002</v>
      </c>
    </row>
    <row r="63" spans="1:9" x14ac:dyDescent="0.2">
      <c r="A63" s="22">
        <v>1241</v>
      </c>
      <c r="B63" s="20" t="s">
        <v>239</v>
      </c>
      <c r="C63" s="24">
        <v>370682.99</v>
      </c>
      <c r="D63" s="24">
        <v>0</v>
      </c>
      <c r="E63" s="24">
        <v>-157569.20000000001</v>
      </c>
    </row>
    <row r="64" spans="1:9" x14ac:dyDescent="0.2">
      <c r="A64" s="22">
        <v>1242</v>
      </c>
      <c r="B64" s="20" t="s">
        <v>240</v>
      </c>
      <c r="C64" s="24">
        <v>10399.200000000001</v>
      </c>
      <c r="D64" s="24">
        <v>0</v>
      </c>
      <c r="E64" s="24">
        <v>-2022.07</v>
      </c>
    </row>
    <row r="65" spans="1:9" x14ac:dyDescent="0.2">
      <c r="A65" s="22">
        <v>1243</v>
      </c>
      <c r="B65" s="20" t="s">
        <v>241</v>
      </c>
      <c r="C65" s="24">
        <v>74667.13</v>
      </c>
      <c r="D65" s="24">
        <v>0</v>
      </c>
      <c r="E65" s="24">
        <v>-31966.83</v>
      </c>
    </row>
    <row r="66" spans="1:9" x14ac:dyDescent="0.2">
      <c r="A66" s="22">
        <v>1244</v>
      </c>
      <c r="B66" s="20" t="s">
        <v>242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6029</v>
      </c>
      <c r="D68" s="24">
        <v>0</v>
      </c>
      <c r="E68" s="24">
        <v>-1373.3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43000</v>
      </c>
      <c r="D74" s="24">
        <f>SUM(D75:D79)</f>
        <v>0</v>
      </c>
      <c r="E74" s="24">
        <f>SUM(E75:E79)</f>
        <v>14691.67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43000</v>
      </c>
      <c r="D78" s="24">
        <v>0</v>
      </c>
      <c r="E78" s="24">
        <v>14691.67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38689.85</v>
      </c>
      <c r="D110" s="24">
        <f>SUM(D111:D119)</f>
        <v>38689.85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12273</v>
      </c>
      <c r="D112" s="24">
        <f t="shared" ref="D112:D119" si="1">C112</f>
        <v>12273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26416.85</v>
      </c>
      <c r="D117" s="24">
        <f t="shared" si="1"/>
        <v>26416.85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5" x14ac:dyDescent="0.2">
      <c r="A145" s="22">
        <v>2199</v>
      </c>
      <c r="B145" s="20" t="s">
        <v>300</v>
      </c>
      <c r="C145" s="24">
        <v>0</v>
      </c>
    </row>
    <row r="146" spans="1:5" x14ac:dyDescent="0.2">
      <c r="A146" s="22">
        <v>2240</v>
      </c>
      <c r="B146" s="20" t="s">
        <v>301</v>
      </c>
      <c r="C146" s="24">
        <f>SUM(C147:C149)</f>
        <v>0</v>
      </c>
    </row>
    <row r="147" spans="1:5" x14ac:dyDescent="0.2">
      <c r="A147" s="22">
        <v>2241</v>
      </c>
      <c r="B147" s="20" t="s">
        <v>302</v>
      </c>
      <c r="C147" s="24">
        <v>0</v>
      </c>
    </row>
    <row r="148" spans="1:5" x14ac:dyDescent="0.2">
      <c r="A148" s="22">
        <v>2242</v>
      </c>
      <c r="B148" s="20" t="s">
        <v>303</v>
      </c>
      <c r="C148" s="24">
        <v>0</v>
      </c>
    </row>
    <row r="149" spans="1:5" x14ac:dyDescent="0.2">
      <c r="A149" s="22">
        <v>2249</v>
      </c>
      <c r="B149" s="20" t="s">
        <v>304</v>
      </c>
      <c r="C149" s="24">
        <v>0</v>
      </c>
    </row>
    <row r="151" spans="1:5" x14ac:dyDescent="0.2">
      <c r="B151" s="20" t="s">
        <v>637</v>
      </c>
    </row>
    <row r="153" spans="1:5" x14ac:dyDescent="0.2">
      <c r="B153" s="159" t="s">
        <v>664</v>
      </c>
      <c r="C153" s="160" t="s">
        <v>665</v>
      </c>
      <c r="D153" s="158"/>
      <c r="E153" s="158"/>
    </row>
    <row r="154" spans="1:5" x14ac:dyDescent="0.2">
      <c r="B154" s="161"/>
      <c r="C154" s="162"/>
      <c r="D154" s="158"/>
      <c r="E154" s="158"/>
    </row>
    <row r="155" spans="1:5" x14ac:dyDescent="0.2">
      <c r="B155" s="161"/>
      <c r="C155" s="162"/>
      <c r="D155" s="158"/>
      <c r="E155" s="158"/>
    </row>
    <row r="156" spans="1:5" x14ac:dyDescent="0.2">
      <c r="B156" s="159" t="s">
        <v>666</v>
      </c>
      <c r="C156" s="197" t="s">
        <v>667</v>
      </c>
      <c r="D156" s="197"/>
      <c r="E156" s="197"/>
    </row>
    <row r="157" spans="1:5" x14ac:dyDescent="0.2">
      <c r="B157" s="159" t="s">
        <v>668</v>
      </c>
      <c r="C157" s="159" t="s">
        <v>669</v>
      </c>
      <c r="D157" s="159"/>
      <c r="E157" s="159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156:E156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51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8"/>
  <sheetViews>
    <sheetView zoomScaleNormal="100" workbookViewId="0">
      <selection activeCell="A228" sqref="A1:E228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93" t="s">
        <v>662</v>
      </c>
      <c r="B1" s="193"/>
      <c r="C1" s="193"/>
      <c r="D1" s="14" t="s">
        <v>617</v>
      </c>
      <c r="E1" s="25">
        <v>2022</v>
      </c>
    </row>
    <row r="2" spans="1:5" s="16" customFormat="1" ht="18.95" customHeight="1" x14ac:dyDescent="0.25">
      <c r="A2" s="193" t="s">
        <v>622</v>
      </c>
      <c r="B2" s="193"/>
      <c r="C2" s="193"/>
      <c r="D2" s="14" t="s">
        <v>618</v>
      </c>
      <c r="E2" s="25" t="s">
        <v>620</v>
      </c>
    </row>
    <row r="3" spans="1:5" s="16" customFormat="1" ht="18.95" customHeight="1" x14ac:dyDescent="0.25">
      <c r="A3" s="193" t="s">
        <v>663</v>
      </c>
      <c r="B3" s="193"/>
      <c r="C3" s="193"/>
      <c r="D3" s="14" t="s">
        <v>619</v>
      </c>
      <c r="E3" s="25">
        <v>2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541153.5</v>
      </c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61.5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61.5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541092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541092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2418700.31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2418700.31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2418700.31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2158816.9099999997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2158816.9099999997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1848276.21</v>
      </c>
      <c r="D100" s="57">
        <f t="shared" ref="D100:D163" si="0">C100/$C$98</f>
        <v>0.85615236819689366</v>
      </c>
      <c r="E100" s="56"/>
    </row>
    <row r="101" spans="1:5" x14ac:dyDescent="0.2">
      <c r="A101" s="54">
        <v>5111</v>
      </c>
      <c r="B101" s="51" t="s">
        <v>363</v>
      </c>
      <c r="C101" s="55">
        <v>1516218</v>
      </c>
      <c r="D101" s="57">
        <f t="shared" si="0"/>
        <v>0.70233746686744281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31850.84</v>
      </c>
      <c r="D103" s="57">
        <f t="shared" si="0"/>
        <v>1.4753840333778006E-2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300207.37</v>
      </c>
      <c r="D105" s="57">
        <f t="shared" si="0"/>
        <v>0.13906106099567286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159899.85999999999</v>
      </c>
      <c r="D107" s="57">
        <f t="shared" si="0"/>
        <v>7.4068282149967038E-2</v>
      </c>
      <c r="E107" s="56"/>
    </row>
    <row r="108" spans="1:5" x14ac:dyDescent="0.2">
      <c r="A108" s="54">
        <v>5121</v>
      </c>
      <c r="B108" s="51" t="s">
        <v>370</v>
      </c>
      <c r="C108" s="55">
        <v>24663.98</v>
      </c>
      <c r="D108" s="57">
        <f t="shared" si="0"/>
        <v>1.1424766910872495E-2</v>
      </c>
      <c r="E108" s="56"/>
    </row>
    <row r="109" spans="1:5" x14ac:dyDescent="0.2">
      <c r="A109" s="54">
        <v>5122</v>
      </c>
      <c r="B109" s="51" t="s">
        <v>371</v>
      </c>
      <c r="C109" s="55">
        <v>2360.6999999999998</v>
      </c>
      <c r="D109" s="57">
        <f t="shared" si="0"/>
        <v>1.0935156145316651E-3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3112.01</v>
      </c>
      <c r="D111" s="57">
        <f t="shared" si="0"/>
        <v>1.4415349377636664E-3</v>
      </c>
      <c r="E111" s="56"/>
    </row>
    <row r="112" spans="1:5" x14ac:dyDescent="0.2">
      <c r="A112" s="54">
        <v>5125</v>
      </c>
      <c r="B112" s="51" t="s">
        <v>374</v>
      </c>
      <c r="C112" s="55">
        <v>10039.73</v>
      </c>
      <c r="D112" s="57">
        <f t="shared" si="0"/>
        <v>4.6505703904274132E-3</v>
      </c>
      <c r="E112" s="56"/>
    </row>
    <row r="113" spans="1:5" x14ac:dyDescent="0.2">
      <c r="A113" s="54">
        <v>5126</v>
      </c>
      <c r="B113" s="51" t="s">
        <v>375</v>
      </c>
      <c r="C113" s="55">
        <v>77255.009999999995</v>
      </c>
      <c r="D113" s="57">
        <f t="shared" si="0"/>
        <v>3.5785809181937529E-2</v>
      </c>
      <c r="E113" s="56"/>
    </row>
    <row r="114" spans="1:5" x14ac:dyDescent="0.2">
      <c r="A114" s="54">
        <v>5127</v>
      </c>
      <c r="B114" s="51" t="s">
        <v>376</v>
      </c>
      <c r="C114" s="55">
        <v>34188.1</v>
      </c>
      <c r="D114" s="57">
        <f t="shared" si="0"/>
        <v>1.5836498149349777E-2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8280.33</v>
      </c>
      <c r="D116" s="57">
        <f t="shared" si="0"/>
        <v>3.8355869650845012E-3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150640.84</v>
      </c>
      <c r="D117" s="57">
        <f t="shared" si="0"/>
        <v>6.9779349653139422E-2</v>
      </c>
      <c r="E117" s="56"/>
    </row>
    <row r="118" spans="1:5" x14ac:dyDescent="0.2">
      <c r="A118" s="54">
        <v>5131</v>
      </c>
      <c r="B118" s="51" t="s">
        <v>380</v>
      </c>
      <c r="C118" s="55">
        <v>4520</v>
      </c>
      <c r="D118" s="57">
        <f t="shared" si="0"/>
        <v>2.0937393898772085E-3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19344.12</v>
      </c>
      <c r="D120" s="57">
        <f t="shared" si="0"/>
        <v>8.9605190279892707E-3</v>
      </c>
      <c r="E120" s="56"/>
    </row>
    <row r="121" spans="1:5" x14ac:dyDescent="0.2">
      <c r="A121" s="54">
        <v>5134</v>
      </c>
      <c r="B121" s="51" t="s">
        <v>383</v>
      </c>
      <c r="C121" s="55">
        <v>6801.19</v>
      </c>
      <c r="D121" s="57">
        <f t="shared" si="0"/>
        <v>3.15042464624756E-3</v>
      </c>
      <c r="E121" s="56"/>
    </row>
    <row r="122" spans="1:5" x14ac:dyDescent="0.2">
      <c r="A122" s="54">
        <v>5135</v>
      </c>
      <c r="B122" s="51" t="s">
        <v>384</v>
      </c>
      <c r="C122" s="55">
        <v>28404.19</v>
      </c>
      <c r="D122" s="57">
        <f t="shared" si="0"/>
        <v>1.3157294566494757E-2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178</v>
      </c>
      <c r="D124" s="57">
        <f t="shared" si="0"/>
        <v>8.2452568893394499E-5</v>
      </c>
      <c r="E124" s="56"/>
    </row>
    <row r="125" spans="1:5" x14ac:dyDescent="0.2">
      <c r="A125" s="54">
        <v>5138</v>
      </c>
      <c r="B125" s="51" t="s">
        <v>387</v>
      </c>
      <c r="C125" s="55">
        <v>41073.339999999997</v>
      </c>
      <c r="D125" s="57">
        <f t="shared" si="0"/>
        <v>1.9025856157482111E-2</v>
      </c>
      <c r="E125" s="56"/>
    </row>
    <row r="126" spans="1:5" x14ac:dyDescent="0.2">
      <c r="A126" s="54">
        <v>5139</v>
      </c>
      <c r="B126" s="51" t="s">
        <v>388</v>
      </c>
      <c r="C126" s="55">
        <v>50320</v>
      </c>
      <c r="D126" s="57">
        <f t="shared" si="0"/>
        <v>2.3309063296155119E-2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  <row r="224" spans="1:5" x14ac:dyDescent="0.2">
      <c r="B224" s="164" t="s">
        <v>664</v>
      </c>
      <c r="C224" s="165" t="s">
        <v>665</v>
      </c>
      <c r="D224" s="163"/>
      <c r="E224" s="163"/>
    </row>
    <row r="225" spans="2:5" x14ac:dyDescent="0.2">
      <c r="B225" s="166"/>
      <c r="C225" s="167"/>
      <c r="D225" s="163"/>
      <c r="E225" s="163"/>
    </row>
    <row r="226" spans="2:5" x14ac:dyDescent="0.2">
      <c r="B226" s="166"/>
      <c r="C226" s="167"/>
      <c r="D226" s="163"/>
      <c r="E226" s="163"/>
    </row>
    <row r="227" spans="2:5" x14ac:dyDescent="0.2">
      <c r="B227" s="164" t="s">
        <v>666</v>
      </c>
      <c r="C227" s="197" t="s">
        <v>667</v>
      </c>
      <c r="D227" s="197"/>
      <c r="E227" s="197"/>
    </row>
    <row r="228" spans="2:5" ht="22.5" x14ac:dyDescent="0.2">
      <c r="B228" s="164" t="s">
        <v>668</v>
      </c>
      <c r="C228" s="164" t="s">
        <v>669</v>
      </c>
      <c r="D228" s="164"/>
      <c r="E228" s="164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7:E227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4" workbookViewId="0">
      <selection activeCell="A36" sqref="A1:E36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98" t="s">
        <v>662</v>
      </c>
      <c r="B1" s="198"/>
      <c r="C1" s="198"/>
      <c r="D1" s="27" t="s">
        <v>617</v>
      </c>
      <c r="E1" s="28">
        <v>2022</v>
      </c>
    </row>
    <row r="2" spans="1:5" ht="18.95" customHeight="1" x14ac:dyDescent="0.2">
      <c r="A2" s="198" t="s">
        <v>623</v>
      </c>
      <c r="B2" s="198"/>
      <c r="C2" s="198"/>
      <c r="D2" s="27" t="s">
        <v>618</v>
      </c>
      <c r="E2" s="28" t="s">
        <v>620</v>
      </c>
    </row>
    <row r="3" spans="1:5" ht="18.95" customHeight="1" x14ac:dyDescent="0.2">
      <c r="A3" s="198" t="s">
        <v>663</v>
      </c>
      <c r="B3" s="198"/>
      <c r="C3" s="198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801036.9</v>
      </c>
    </row>
    <row r="15" spans="1:5" x14ac:dyDescent="0.2">
      <c r="A15" s="33">
        <v>3220</v>
      </c>
      <c r="B15" s="29" t="s">
        <v>473</v>
      </c>
      <c r="C15" s="34">
        <v>1130958.83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5" x14ac:dyDescent="0.2">
      <c r="A17" s="33">
        <v>3231</v>
      </c>
      <c r="B17" s="29" t="s">
        <v>475</v>
      </c>
      <c r="C17" s="34">
        <v>0</v>
      </c>
    </row>
    <row r="18" spans="1:5" x14ac:dyDescent="0.2">
      <c r="A18" s="33">
        <v>3232</v>
      </c>
      <c r="B18" s="29" t="s">
        <v>476</v>
      </c>
      <c r="C18" s="34">
        <v>0</v>
      </c>
    </row>
    <row r="19" spans="1:5" x14ac:dyDescent="0.2">
      <c r="A19" s="33">
        <v>3233</v>
      </c>
      <c r="B19" s="29" t="s">
        <v>477</v>
      </c>
      <c r="C19" s="34">
        <v>0</v>
      </c>
    </row>
    <row r="20" spans="1:5" x14ac:dyDescent="0.2">
      <c r="A20" s="33">
        <v>3239</v>
      </c>
      <c r="B20" s="29" t="s">
        <v>478</v>
      </c>
      <c r="C20" s="34">
        <v>0</v>
      </c>
    </row>
    <row r="21" spans="1:5" x14ac:dyDescent="0.2">
      <c r="A21" s="33">
        <v>3240</v>
      </c>
      <c r="B21" s="29" t="s">
        <v>479</v>
      </c>
      <c r="C21" s="34">
        <f>SUM(C22:C24)</f>
        <v>0</v>
      </c>
    </row>
    <row r="22" spans="1:5" x14ac:dyDescent="0.2">
      <c r="A22" s="33">
        <v>3241</v>
      </c>
      <c r="B22" s="29" t="s">
        <v>480</v>
      </c>
      <c r="C22" s="34">
        <v>0</v>
      </c>
    </row>
    <row r="23" spans="1:5" x14ac:dyDescent="0.2">
      <c r="A23" s="33">
        <v>3242</v>
      </c>
      <c r="B23" s="29" t="s">
        <v>481</v>
      </c>
      <c r="C23" s="34">
        <v>0</v>
      </c>
    </row>
    <row r="24" spans="1:5" x14ac:dyDescent="0.2">
      <c r="A24" s="33">
        <v>3243</v>
      </c>
      <c r="B24" s="29" t="s">
        <v>482</v>
      </c>
      <c r="C24" s="34">
        <v>0</v>
      </c>
    </row>
    <row r="25" spans="1:5" x14ac:dyDescent="0.2">
      <c r="A25" s="33">
        <v>3250</v>
      </c>
      <c r="B25" s="29" t="s">
        <v>483</v>
      </c>
      <c r="C25" s="34">
        <f>SUM(C26:C27)</f>
        <v>0</v>
      </c>
    </row>
    <row r="26" spans="1:5" x14ac:dyDescent="0.2">
      <c r="A26" s="33">
        <v>3251</v>
      </c>
      <c r="B26" s="29" t="s">
        <v>484</v>
      </c>
      <c r="C26" s="34">
        <v>0</v>
      </c>
    </row>
    <row r="27" spans="1:5" x14ac:dyDescent="0.2">
      <c r="A27" s="33">
        <v>3252</v>
      </c>
      <c r="B27" s="29" t="s">
        <v>485</v>
      </c>
      <c r="C27" s="34">
        <v>0</v>
      </c>
    </row>
    <row r="29" spans="1:5" x14ac:dyDescent="0.2">
      <c r="B29" s="29" t="s">
        <v>637</v>
      </c>
    </row>
    <row r="31" spans="1:5" x14ac:dyDescent="0.2">
      <c r="B31" s="169" t="s">
        <v>664</v>
      </c>
      <c r="C31" s="170" t="s">
        <v>665</v>
      </c>
      <c r="D31" s="168"/>
      <c r="E31" s="168"/>
    </row>
    <row r="32" spans="1:5" x14ac:dyDescent="0.2">
      <c r="B32" s="171"/>
      <c r="C32" s="172"/>
      <c r="D32" s="168"/>
      <c r="E32" s="168"/>
    </row>
    <row r="33" spans="2:5" x14ac:dyDescent="0.2">
      <c r="B33" s="171"/>
      <c r="C33" s="172"/>
      <c r="D33" s="168"/>
      <c r="E33" s="168"/>
    </row>
    <row r="34" spans="2:5" x14ac:dyDescent="0.2">
      <c r="B34" s="169" t="s">
        <v>666</v>
      </c>
      <c r="C34" s="197" t="s">
        <v>667</v>
      </c>
      <c r="D34" s="197"/>
      <c r="E34" s="197"/>
    </row>
    <row r="35" spans="2:5" x14ac:dyDescent="0.2">
      <c r="B35" s="169" t="s">
        <v>668</v>
      </c>
      <c r="C35" s="169" t="s">
        <v>669</v>
      </c>
      <c r="D35" s="169"/>
      <c r="E35" s="169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4:E34"/>
  </mergeCells>
  <pageMargins left="0.7" right="0.7" top="0.75" bottom="0.75" header="0.3" footer="0.3"/>
  <pageSetup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9"/>
  <sheetViews>
    <sheetView workbookViewId="0">
      <selection activeCell="A120" sqref="A1:E12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98" t="s">
        <v>662</v>
      </c>
      <c r="B1" s="198"/>
      <c r="C1" s="198"/>
      <c r="D1" s="27" t="s">
        <v>617</v>
      </c>
      <c r="E1" s="28">
        <v>2022</v>
      </c>
    </row>
    <row r="2" spans="1:5" s="35" customFormat="1" ht="18.95" customHeight="1" x14ac:dyDescent="0.25">
      <c r="A2" s="198" t="s">
        <v>624</v>
      </c>
      <c r="B2" s="198"/>
      <c r="C2" s="198"/>
      <c r="D2" s="27" t="s">
        <v>618</v>
      </c>
      <c r="E2" s="28" t="s">
        <v>620</v>
      </c>
    </row>
    <row r="3" spans="1:5" s="35" customFormat="1" ht="18.95" customHeight="1" x14ac:dyDescent="0.25">
      <c r="A3" s="198" t="s">
        <v>663</v>
      </c>
      <c r="B3" s="198"/>
      <c r="C3" s="198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10976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1652064.21</v>
      </c>
      <c r="D10" s="34">
        <v>907558.71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1663040.21</v>
      </c>
      <c r="D15" s="143">
        <f>SUM(D8:D14)</f>
        <v>907558.71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0</v>
      </c>
      <c r="D28" s="143">
        <f>SUM(D29:D36)</f>
        <v>0</v>
      </c>
      <c r="E28" s="138"/>
    </row>
    <row r="29" spans="1:5" x14ac:dyDescent="0.2">
      <c r="A29" s="33">
        <v>1241</v>
      </c>
      <c r="B29" s="29" t="s">
        <v>239</v>
      </c>
      <c r="C29" s="34">
        <v>0</v>
      </c>
      <c r="D29" s="140">
        <v>0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0</v>
      </c>
      <c r="D34" s="140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0</v>
      </c>
      <c r="D43" s="143">
        <f>D20+D28+D37</f>
        <v>0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801036.9</v>
      </c>
      <c r="D47" s="143">
        <v>572562.02</v>
      </c>
    </row>
    <row r="48" spans="1:5" x14ac:dyDescent="0.2">
      <c r="A48" s="139"/>
      <c r="B48" s="144" t="s">
        <v>629</v>
      </c>
      <c r="C48" s="143">
        <f>C49+C61+C93+C96</f>
        <v>0</v>
      </c>
      <c r="D48" s="143">
        <f>D49+D61+D93+D96</f>
        <v>12273</v>
      </c>
    </row>
    <row r="49" spans="1:4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630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0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0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0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0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0</v>
      </c>
      <c r="D96" s="143">
        <f>SUM(D97:D101)</f>
        <v>12273</v>
      </c>
    </row>
    <row r="97" spans="1:4" x14ac:dyDescent="0.2">
      <c r="A97" s="139">
        <v>2111</v>
      </c>
      <c r="B97" s="138" t="s">
        <v>643</v>
      </c>
      <c r="C97" s="140">
        <v>0</v>
      </c>
      <c r="D97" s="140">
        <v>0</v>
      </c>
    </row>
    <row r="98" spans="1:4" x14ac:dyDescent="0.2">
      <c r="A98" s="139">
        <v>2112</v>
      </c>
      <c r="B98" s="138" t="s">
        <v>644</v>
      </c>
      <c r="C98" s="140">
        <v>0</v>
      </c>
      <c r="D98" s="140">
        <v>0</v>
      </c>
    </row>
    <row r="99" spans="1:4" x14ac:dyDescent="0.2">
      <c r="A99" s="139">
        <v>2112</v>
      </c>
      <c r="B99" s="138" t="s">
        <v>645</v>
      </c>
      <c r="C99" s="140">
        <v>0</v>
      </c>
      <c r="D99" s="140">
        <v>12273</v>
      </c>
    </row>
    <row r="100" spans="1:4" x14ac:dyDescent="0.2">
      <c r="A100" s="139">
        <v>2115</v>
      </c>
      <c r="B100" s="138" t="s">
        <v>646</v>
      </c>
      <c r="C100" s="140">
        <v>0</v>
      </c>
      <c r="D100" s="140">
        <v>0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0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5" x14ac:dyDescent="0.2">
      <c r="A113" s="139"/>
      <c r="B113" s="151" t="s">
        <v>659</v>
      </c>
      <c r="C113" s="143">
        <f>C47+C48-C102</f>
        <v>801036.9</v>
      </c>
      <c r="D113" s="143">
        <f>D47+D48-D102</f>
        <v>584835.02</v>
      </c>
    </row>
    <row r="115" spans="1:5" x14ac:dyDescent="0.2">
      <c r="B115" s="175" t="s">
        <v>664</v>
      </c>
      <c r="C115" s="176" t="s">
        <v>665</v>
      </c>
      <c r="D115" s="173"/>
      <c r="E115" s="173"/>
    </row>
    <row r="116" spans="1:5" x14ac:dyDescent="0.2">
      <c r="B116" s="177"/>
      <c r="C116" s="178"/>
      <c r="D116" s="173"/>
      <c r="E116" s="173"/>
    </row>
    <row r="117" spans="1:5" x14ac:dyDescent="0.2">
      <c r="B117" s="177"/>
      <c r="C117" s="178"/>
      <c r="D117" s="173"/>
      <c r="E117" s="173"/>
    </row>
    <row r="118" spans="1:5" x14ac:dyDescent="0.2">
      <c r="B118" s="175" t="s">
        <v>666</v>
      </c>
      <c r="C118" s="197" t="s">
        <v>667</v>
      </c>
      <c r="D118" s="197"/>
      <c r="E118" s="197"/>
    </row>
    <row r="119" spans="1:5" ht="22.5" x14ac:dyDescent="0.2">
      <c r="B119" s="175" t="s">
        <v>668</v>
      </c>
      <c r="C119" s="175" t="s">
        <v>669</v>
      </c>
      <c r="D119" s="175"/>
      <c r="E119" s="17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118:E118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2022-07-19T15:28:14Z</cp:lastPrinted>
  <dcterms:created xsi:type="dcterms:W3CDTF">2012-12-11T20:36:24Z</dcterms:created>
  <dcterms:modified xsi:type="dcterms:W3CDTF">2022-07-19T15:33:39Z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