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<sst xmlns="http://schemas.openxmlformats.org/spreadsheetml/2006/main" count="988" uniqueCount="672">
  <si>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</si>
  <si>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</si>
  <si>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</si>
  <si>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</si>
  <si>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</si>
  <si>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</si>
  <si>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</si>
  <si>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</si>
  <si>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</si>
  <si>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</si>
  <si>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</si>
  <si>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</si>
  <si>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</si>
  <si>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</si>
  <si>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</si>
  <si>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</si>
  <si>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</si>
  <si>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</si>
  <si>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</si>
  <si>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</si>
  <si>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</si>
  <si>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</si>
  <si>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</si>
  <si>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</si>
  <si>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</si>
  <si>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</si>
  <si>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</si>
  <si>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</si>
  <si>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</si>
  <si>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</si>
  <si>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</si>
  <si>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</si>
  <si>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</si>
  <si>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</si>
  <si>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</si>
  <si>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</si>
  <si>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</si>
  <si>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</si>
  <si>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</si>
  <si>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</si>
  <si>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</si>
  <si>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</si>
  <si>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</si>
  <si>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</si>
  <si>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</si>
  <si>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</si>
  <si>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</si>
  <si>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</si>
  <si>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</si>
  <si>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</si>
  <si>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</si>
  <si>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</si>
  <si>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</si>
  <si>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</si>
  <si>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</si>
  <si>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</si>
  <si>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</si>
  <si>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</si>
  <si>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</si>
  <si>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</si>
  <si>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</si>
  <si>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</si>
  <si>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</si>
  <si>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</si>
  <si>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</si>
  <si>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</si>
  <si>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</si>
  <si>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</si>
  <si>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</si>
  <si>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</si>
  <si>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</si>
  <si>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</si>
  <si>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</si>
  <si>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</si>
  <si>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</si>
  <si>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</si>
  <si>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</si>
  <si>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</si>
  <si>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</si>
  <si>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</si>
  <si>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</si>
  <si>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</si>
  <si>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</si>
  <si>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</si>
  <si>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</si>
  <si>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</si>
  <si>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</si>
  <si>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</si>
  <si>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</si>
  <si>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</si>
  <si>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</si>
  <si>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</si>
  <si>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</si>
  <si>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</si>
  <si>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</si>
  <si>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</si>
  <si>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</si>
  <si>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</si>
  <si>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</si>
  <si>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</si>
  <si>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</si>
  <si>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</si>
  <si>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</si>
  <si>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</si>
  <si>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</si>
  <si>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</si>
  <si>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</si>
  <si>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</si>
  <si>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</si>
  <si>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</si>
  <si>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</si>
  <si>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</si>
  <si>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</si>
  <si>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</si>
  <si>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</si>
  <si>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</si>
  <si>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</si>
  <si>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</si>
  <si>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</si>
  <si>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</si>
  <si>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</si>
  <si>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</si>
  <si>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</si>
  <si>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</si>
  <si>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</si>
  <si>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</si>
  <si>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</si>
  <si>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</si>
  <si>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</si>
  <si>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</si>
  <si>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</si>
  <si>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</si>
  <si>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</si>
  <si>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</si>
  <si>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</si>
  <si>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</si>
  <si>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</si>
  <si>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</si>
  <si>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</si>
  <si>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</si>
  <si>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</si>
  <si>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</si>
  <si>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</si>
  <si>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</si>
  <si>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</si>
  <si>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</si>
  <si>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</si>
  <si>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</si>
  <si>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</si>
  <si>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</si>
  <si>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</si>
  <si>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</si>
  <si>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</si>
  <si>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</si>
  <si>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</si>
  <si>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</si>
  <si>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</si>
  <si>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</si>
  <si>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</si>
  <si>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</si>
  <si>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</si>
  <si>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</si>
  <si>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</si>
  <si>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</si>
  <si>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</si>
  <si>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</si>
  <si>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</si>
  <si>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</si>
  <si>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</si>
  <si>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</si>
  <si>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</si>
  <si>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</si>
  <si>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</si>
  <si>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</si>
  <si>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</si>
  <si>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</si>
  <si>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</si>
  <si>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</si>
  <si>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</si>
  <si>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</si>
  <si>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</si>
  <si>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</si>
  <si>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</si>
  <si>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</si>
  <si>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</si>
  <si>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</si>
  <si>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</si>
  <si>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</si>
  <si>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</si>
  <si>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</si>
  <si>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</si>
  <si>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</si>
  <si>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</si>
  <si>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</si>
  <si>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</si>
  <si>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</si>
  <si>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</si>
  <si>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</si>
  <si>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</si>
  <si>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</si>
  <si>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</si>
  <si>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</si>
  <si>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</si>
  <si>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</si>
  <si>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</si>
  <si>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</si>
  <si>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</si>
  <si>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</si>
  <si>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</si>
  <si>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</si>
  <si>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</si>
  <si>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</si>
  <si>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</si>
  <si>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</si>
  <si>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</si>
  <si>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</si>
  <si>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</si>
  <si>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</si>
  <si>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</si>
  <si>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</si>
  <si>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</si>
  <si>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</si>
  <si>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</si>
  <si>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</si>
  <si>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</si>
  <si>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</si>
  <si>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</si>
  <si>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</si>
  <si>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</si>
  <si>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</si>
  <si>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</si>
  <si>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</si>
  <si>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</si>
  <si>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</si>
  <si>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</si>
  <si>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</si>
  <si>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</si>
  <si>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</si>
  <si>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</si>
  <si>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</si>
  <si>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</si>
  <si>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</si>
  <si>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</si>
  <si>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</si>
  <si>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</si>
  <si>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</si>
  <si>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</si>
  <si>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</si>
  <si>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</si>
  <si>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</si>
  <si>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</si>
  <si>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</si>
  <si>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</si>
  <si>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</si>
  <si>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</si>
  <si>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</si>
  <si>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</si>
  <si>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</si>
  <si>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</si>
  <si>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</si>
  <si>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</si>
  <si>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</si>
  <si>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</si>
  <si>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</si>
  <si>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</si>
  <si>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</si>
  <si>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</si>
  <si>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</si>
  <si>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</si>
  <si>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</si>
  <si>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</si>
  <si>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</si>
  <si>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</si>
  <si>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</si>
  <si>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</si>
  <si>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</si>
  <si>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</si>
  <si>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</si>
  <si>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</si>
  <si>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</si>
  <si>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</si>
  <si>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</si>
  <si>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</si>
  <si>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</si>
  <si>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</si>
  <si>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</si>
  <si>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</si>
  <si>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</si>
  <si>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</si>
  <si>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</si>
  <si>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</si>
  <si>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</si>
  <si>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</si>
  <si>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</si>
  <si>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</si>
  <si>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</si>
  <si>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</si>
  <si>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</si>
  <si>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</si>
  <si>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</si>
  <si>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</si>
  <si>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</si>
  <si>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</si>
  <si>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</si>
  <si>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</si>
  <si>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</si>
  <si>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</si>
  <si>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</si>
  <si>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</si>
  <si>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</si>
  <si>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</si>
  <si>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</si>
  <si>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</si>
  <si>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</si>
  <si>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</si>
  <si>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</si>
  <si>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</si>
  <si>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</si>
  <si>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</si>
  <si>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</si>
  <si>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</si>
  <si>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</si>
  <si>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</si>
  <si>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</si>
  <si>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</si>
  <si>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</si>
  <si>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</si>
  <si>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</si>
  <si>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</si>
  <si>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</si>
  <si>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</si>
  <si>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</si>
  <si>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</si>
  <si>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</si>
  <si>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</si>
  <si>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</si>
  <si>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</si>
  <si>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</si>
  <si>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</si>
  <si>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</si>
  <si>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</si>
  <si>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</si>
  <si>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</si>
  <si>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</si>
  <si>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</si>
  <si>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</si>
  <si>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</si>
  <si>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</si>
  <si>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</si>
  <si>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</si>
  <si>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</si>
  <si>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</si>
  <si>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</si>
  <si>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</si>
  <si>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</si>
  <si>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</si>
  <si>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</si>
  <si>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</si>
  <si>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</si>
  <si>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</si>
  <si>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</si>
  <si>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</si>
  <si>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</si>
  <si>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</si>
  <si>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</si>
  <si>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</si>
  <si>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</si>
  <si>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</si>
  <si>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</si>
  <si>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</si>
  <si>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</si>
  <si>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</si>
  <si>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</si>
  <si>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</si>
  <si>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</si>
  <si>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</si>
  <si>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</si>
  <si>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</si>
  <si>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</si>
  <si>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</si>
  <si>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</si>
  <si>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</si>
  <si>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</si>
  <si>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</si>
  <si>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</si>
  <si>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</si>
  <si>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</si>
  <si>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</si>
  <si>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</si>
  <si>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</si>
  <si>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</si>
  <si>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</si>
  <si>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</si>
  <si>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</si>
  <si>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</si>
  <si>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</si>
  <si>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</si>
  <si>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</si>
  <si>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</si>
  <si>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</si>
  <si>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</si>
  <si>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</si>
  <si>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</si>
  <si>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</si>
  <si>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</si>
  <si>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</si>
  <si>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</si>
  <si>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</si>
  <si>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</si>
  <si>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</si>
  <si>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</si>
  <si>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</si>
  <si>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</si>
  <si>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</si>
  <si>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</si>
  <si>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</si>
  <si>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</si>
  <si>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</si>
  <si>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</si>
  <si>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</si>
  <si>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</si>
  <si>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</si>
  <si>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</si>
  <si>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</si>
  <si>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</si>
  <si>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</si>
  <si>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</si>
  <si>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</si>
  <si>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</si>
  <si>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</si>
  <si>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</si>
  <si>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</si>
  <si>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</si>
  <si>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</si>
  <si>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</si>
  <si>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</si>
  <si>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</si>
  <si>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</si>
  <si>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</si>
  <si>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</si>
  <si>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</si>
  <si>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</si>
  <si>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</si>
  <si>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</si>
  <si>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</si>
  <si>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</si>
  <si>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</si>
  <si>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</si>
  <si>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</si>
  <si>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</si>
  <si>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</si>
  <si>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</si>
  <si>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</si>
  <si>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</si>
  <si>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</si>
  <si>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</si>
  <si>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</si>
  <si>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</si>
  <si>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</si>
  <si>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</si>
  <si>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</si>
  <si>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</si>
  <si>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</si>
  <si>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</si>
  <si>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</si>
  <si>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</si>
  <si>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</si>
  <si>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</si>
  <si>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</si>
  <si>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</si>
  <si>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</si>
  <si>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</si>
  <si>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</si>
  <si>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</si>
  <si>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</si>
  <si>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</si>
  <si>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</si>
  <si>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</si>
  <si>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</si>
  <si>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</si>
  <si>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</si>
  <si>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</si>
  <si>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</si>
  <si>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</si>
  <si>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</si>
  <si>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</si>
  <si>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</si>
  <si>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</si>
  <si>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</si>
  <si>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</si>
  <si>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</si>
  <si>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</si>
  <si>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</si>
  <si>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</si>
  <si>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</si>
  <si>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</si>
  <si>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</si>
  <si>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</si>
  <si>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</si>
  <si>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</si>
  <si>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</si>
  <si>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</si>
  <si>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</si>
  <si>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</si>
  <si>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</si>
  <si>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</si>
  <si>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</si>
  <si>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</si>
  <si>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</si>
  <si>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</si>
  <si>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</si>
  <si>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</si>
  <si>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</si>
  <si>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</si>
  <si>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</si>
  <si>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</si>
  <si>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</si>
  <si>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</si>
  <si>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</si>
  <si>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</si>
  <si>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</si>
  <si>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</si>
  <si>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</si>
  <si>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</si>
  <si>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</si>
  <si>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</si>
  <si>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</si>
  <si>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</si>
  <si>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</si>
  <si>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</si>
  <si>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</si>
  <si>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</si>
  <si>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</si>
  <si>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</si>
  <si>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</si>
  <si>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</si>
  <si>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</si>
  <si>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</si>
  <si>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</si>
  <si>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</si>
  <si>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</si>
  <si>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</si>
  <si>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</si>
  <si>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</si>
  <si>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</si>
  <si>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</si>
  <si>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</si>
  <si>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</si>
  <si>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</si>
  <si>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</si>
  <si>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</si>
  <si>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</si>
  <si>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</si>
  <si>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</si>
  <si>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</si>
  <si>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</si>
  <si>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</si>
  <si>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</si>
  <si>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</si>
  <si>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</si>
  <si>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</si>
  <si>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</si>
  <si>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</si>
  <si>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</si>
  <si>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</si>
  <si>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</si>
  <si>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</si>
  <si>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</si>
  <si>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</si>
  <si>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</si>
  <si>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</si>
  <si>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</si>
  <si>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</si>
  <si>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</si>
  <si>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</si>
  <si>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</si>
  <si>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</si>
  <si>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</si>
  <si>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</si>
  <si>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</si>
  <si>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</si>
  <si>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</si>
  <si>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</si>
  <si>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</si>
  <si>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</si>
  <si>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</si>
  <si>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</si>
  <si>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</si>
  <si>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</si>
  <si>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</si>
  <si>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</si>
  <si>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</si>
  <si>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</si>
  <si>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</si>
  <si>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</si>
  <si>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</si>
  <si>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</si>
  <si>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</si>
  <si>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</si>
  <si>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</si>
  <si>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</si>
  <si>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</si>
  <si>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</si>
  <si>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</si>
  <si>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</si>
  <si>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</si>
  <si>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</si>
  <si>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</si>
  <si>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</si>
  <si>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</si>
  <si>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</si>
  <si>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</si>
  <si>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</si>
  <si>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</si>
  <si>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</si>
  <si>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</si>
  <si>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</si>
  <si>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</si>
  <si>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</si>
  <si>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</si>
  <si>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</si>
  <si>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</si>
  <si>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</si>
  <si>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</si>
  <si>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</si>
  <si>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</si>
  <si>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</si>
  <si>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</si>
  <si>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</si>
  <si>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</si>
  <si>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</si>
  <si>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</si>
  <si>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</si>
  <si>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</si>
  <si>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</si>
  <si>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</si>
  <si>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</si>
  <si>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</si>
  <si>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</si>
  <si>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</si>
  <si>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</si>
  <si>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</si>
  <si>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</si>
  <si>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</si>
  <si>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</si>
  <si>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</si>
  <si>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</si>
  <si>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</si>
  <si>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</si>
  <si>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</si>
  <si>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</si>
  <si>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</si>
  <si>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</si>
  <si>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</si>
  <si>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</si>
  <si>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</si>
  <si>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</si>
  <si>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</si>
  <si>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</si>
  <si>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</si>
  <si>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</si>
  <si>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</si>
  <si>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</si>
  <si>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</si>
  <si>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para las Personas con Discapacidad Salamanca</t>
  </si>
  <si>
    <t>Correspondiente del 1 de Enero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</si>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</sst>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" fillId="0" borderId="0" xfId="3" applyFont="1" applyAlignment="1" applyProtection="1">
      <alignment horizontal="left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2">
    <cellStyle name="Hipervínculo" xfId="11" builtinId="8"/>
    <cellStyle name="Millares 2" xfId="1"/>
    <cellStyle name="Millares 2 2" xfId="15"/>
    <cellStyle name="Millares 2 2 2" xfId="21"/>
    <cellStyle name="Millares 2 2 3" xfId="19"/>
    <cellStyle name="Millares 2 3" xfId="16"/>
    <cellStyle name="Millares 2 3 2" xfId="20"/>
    <cellStyle name="Millares 2 4" xfId="18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tabSelected="1" zoomScaleNormal="100" zoomScaleSheetLayoutView="100" workbookViewId="0">
      <pane ySplit="5" topLeftCell="A42" activePane="bottomLeft" state="frozen"/>
      <selection activeCell="A14" sqref="A14:B14"/>
      <selection pane="bottomLeft" activeCell="B49" sqref="B49: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0" t="s">
        <v>664</v>
      </c>
      <c r="B1" s="160"/>
      <c r="C1" s="17"/>
      <c r="D1" s="14" t="s">
        <v>614</v>
      </c>
      <c r="E1" s="15">
        <v>2022</v>
      </c>
    </row>
    <row r="2" spans="1:5" ht="18.95" customHeight="1" x14ac:dyDescent="0.2">
      <c r="A2" s="161" t="s">
        <v>613</v>
      </c>
      <c r="B2" s="161"/>
      <c r="C2" s="36"/>
      <c r="D2" s="14" t="s">
        <v>615</v>
      </c>
      <c r="E2" s="17" t="s">
        <v>620</v>
      </c>
    </row>
    <row r="3" spans="1:5" ht="18.95" customHeight="1" x14ac:dyDescent="0.2">
      <c r="A3" s="162" t="s">
        <v>665</v>
      </c>
      <c r="B3" s="162"/>
      <c r="C3" s="17"/>
      <c r="D3" s="14" t="s">
        <v>616</v>
      </c>
      <c r="E3" s="15">
        <v>1</v>
      </c>
    </row>
    <row r="4" spans="1:5" s="101" customFormat="1" ht="18.95" customHeight="1" x14ac:dyDescent="0.2">
      <c r="A4" s="162" t="s">
        <v>637</v>
      </c>
      <c r="B4" s="162"/>
      <c r="C4" s="162"/>
      <c r="D4" s="162"/>
      <c r="E4" s="162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638</v>
      </c>
    </row>
    <row r="41" spans="1:5" ht="12" thickBot="1" x14ac:dyDescent="0.25">
      <c r="A41" s="11"/>
      <c r="B41" s="12"/>
    </row>
    <row r="44" spans="1:5" x14ac:dyDescent="0.2">
      <c r="B44" s="101" t="s">
        <v>639</v>
      </c>
    </row>
    <row r="46" spans="1:5" x14ac:dyDescent="0.2">
      <c r="B46" s="154" t="s">
        <v>666</v>
      </c>
      <c r="C46" s="155" t="s">
        <v>667</v>
      </c>
      <c r="D46" s="153"/>
      <c r="E46" s="153"/>
    </row>
    <row r="47" spans="1:5" x14ac:dyDescent="0.2">
      <c r="B47" s="156"/>
      <c r="C47" s="157"/>
      <c r="D47" s="153"/>
      <c r="E47" s="153"/>
    </row>
    <row r="48" spans="1:5" x14ac:dyDescent="0.2">
      <c r="B48" s="156"/>
      <c r="C48" s="157"/>
      <c r="D48" s="153"/>
      <c r="E48" s="153"/>
    </row>
    <row r="49" spans="2:5" ht="23.25" customHeight="1" x14ac:dyDescent="0.2">
      <c r="B49" s="158" t="s">
        <v>670</v>
      </c>
      <c r="C49" s="159" t="s">
        <v>668</v>
      </c>
      <c r="D49" s="159"/>
      <c r="E49" s="159"/>
    </row>
    <row r="50" spans="2:5" x14ac:dyDescent="0.2">
      <c r="B50" s="158" t="s">
        <v>671</v>
      </c>
      <c r="C50" s="159" t="s">
        <v>669</v>
      </c>
      <c r="D50" s="159"/>
      <c r="E50" s="159"/>
    </row>
  </sheetData>
  <sheetProtection formatCells="0" formatColumns="0" formatRows="0" autoFilter="0" pivotTables="0"/>
  <mergeCells count="6">
    <mergeCell ref="C50:E50"/>
    <mergeCell ref="A1:B1"/>
    <mergeCell ref="A2:B2"/>
    <mergeCell ref="A3:B3"/>
    <mergeCell ref="A4:E4"/>
    <mergeCell ref="C49:E49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>
      <selection activeCell="A28" sqref="A1:E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67" t="s">
        <v>664</v>
      </c>
      <c r="B1" s="168"/>
      <c r="C1" s="169"/>
    </row>
    <row r="2" spans="1:3" s="37" customFormat="1" ht="18" customHeight="1" x14ac:dyDescent="0.25">
      <c r="A2" s="170" t="s">
        <v>627</v>
      </c>
      <c r="B2" s="171"/>
      <c r="C2" s="172"/>
    </row>
    <row r="3" spans="1:3" s="37" customFormat="1" ht="18" customHeight="1" x14ac:dyDescent="0.25">
      <c r="A3" s="170" t="s">
        <v>665</v>
      </c>
      <c r="B3" s="173"/>
      <c r="C3" s="172"/>
    </row>
    <row r="4" spans="1:3" s="40" customFormat="1" ht="18" customHeight="1" x14ac:dyDescent="0.2">
      <c r="A4" s="174" t="s">
        <v>628</v>
      </c>
      <c r="B4" s="175"/>
      <c r="C4" s="176"/>
    </row>
    <row r="5" spans="1:3" s="38" customFormat="1" x14ac:dyDescent="0.2">
      <c r="A5" s="58" t="s">
        <v>525</v>
      </c>
      <c r="B5" s="58"/>
      <c r="C5" s="59">
        <v>1477567.5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5" x14ac:dyDescent="0.2">
      <c r="A17" s="73">
        <v>3.2</v>
      </c>
      <c r="B17" s="66" t="s">
        <v>534</v>
      </c>
      <c r="C17" s="64">
        <v>0</v>
      </c>
    </row>
    <row r="18" spans="1:5" x14ac:dyDescent="0.2">
      <c r="A18" s="73">
        <v>3.3</v>
      </c>
      <c r="B18" s="68" t="s">
        <v>535</v>
      </c>
      <c r="C18" s="74">
        <v>0</v>
      </c>
    </row>
    <row r="19" spans="1:5" x14ac:dyDescent="0.2">
      <c r="A19" s="60"/>
      <c r="B19" s="75"/>
      <c r="C19" s="76"/>
    </row>
    <row r="20" spans="1:5" x14ac:dyDescent="0.2">
      <c r="A20" s="77" t="s">
        <v>82</v>
      </c>
      <c r="B20" s="77"/>
      <c r="C20" s="59">
        <f>C5+C7-C15</f>
        <v>1477567.5</v>
      </c>
    </row>
    <row r="22" spans="1:5" x14ac:dyDescent="0.2">
      <c r="B22" s="39" t="s">
        <v>639</v>
      </c>
    </row>
    <row r="24" spans="1:5" x14ac:dyDescent="0.2">
      <c r="B24" s="154" t="s">
        <v>666</v>
      </c>
      <c r="C24" s="155" t="s">
        <v>667</v>
      </c>
      <c r="D24" s="153"/>
      <c r="E24" s="153"/>
    </row>
    <row r="25" spans="1:5" x14ac:dyDescent="0.2">
      <c r="B25" s="156"/>
      <c r="C25" s="157"/>
      <c r="D25" s="153"/>
      <c r="E25" s="153"/>
    </row>
    <row r="26" spans="1:5" x14ac:dyDescent="0.2">
      <c r="B26" s="156"/>
      <c r="C26" s="157"/>
      <c r="D26" s="153"/>
      <c r="E26" s="153"/>
    </row>
    <row r="27" spans="1:5" x14ac:dyDescent="0.2">
      <c r="B27" s="158" t="s">
        <v>670</v>
      </c>
      <c r="C27" s="165" t="s">
        <v>668</v>
      </c>
      <c r="D27" s="165"/>
      <c r="E27" s="165"/>
    </row>
    <row r="28" spans="1:5" x14ac:dyDescent="0.2">
      <c r="B28" s="158" t="s">
        <v>671</v>
      </c>
      <c r="C28" s="154" t="s">
        <v>669</v>
      </c>
      <c r="D28" s="154"/>
      <c r="E28" s="154"/>
    </row>
    <row r="29" spans="1:5" x14ac:dyDescent="0.2">
      <c r="B29" s="20"/>
      <c r="C29" s="20"/>
      <c r="D29" s="20"/>
      <c r="E29" s="20"/>
    </row>
  </sheetData>
  <mergeCells count="5">
    <mergeCell ref="A1:C1"/>
    <mergeCell ref="A2:C2"/>
    <mergeCell ref="A3:C3"/>
    <mergeCell ref="A4:C4"/>
    <mergeCell ref="C27:E27"/>
  </mergeCells>
  <pageMargins left="0.7" right="0.7" top="0.75" bottom="0.75" header="0.3" footer="0.3"/>
  <pageSetup fitToWidth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workbookViewId="0">
      <selection activeCell="A47" sqref="A1:E47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77" t="s">
        <v>664</v>
      </c>
      <c r="B1" s="178"/>
      <c r="C1" s="179"/>
    </row>
    <row r="2" spans="1:3" s="41" customFormat="1" ht="18.95" customHeight="1" x14ac:dyDescent="0.25">
      <c r="A2" s="180" t="s">
        <v>629</v>
      </c>
      <c r="B2" s="181"/>
      <c r="C2" s="182"/>
    </row>
    <row r="3" spans="1:3" s="41" customFormat="1" ht="18.95" customHeight="1" x14ac:dyDescent="0.25">
      <c r="A3" s="180" t="s">
        <v>665</v>
      </c>
      <c r="B3" s="183"/>
      <c r="C3" s="182"/>
    </row>
    <row r="4" spans="1:3" s="42" customFormat="1" x14ac:dyDescent="0.2">
      <c r="A4" s="174" t="s">
        <v>628</v>
      </c>
      <c r="B4" s="175"/>
      <c r="C4" s="176"/>
    </row>
    <row r="5" spans="1:3" x14ac:dyDescent="0.2">
      <c r="A5" s="89" t="s">
        <v>538</v>
      </c>
      <c r="B5" s="58"/>
      <c r="C5" s="82">
        <v>1118071.31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5" x14ac:dyDescent="0.2">
      <c r="A33" s="98" t="s">
        <v>562</v>
      </c>
      <c r="B33" s="81" t="s">
        <v>451</v>
      </c>
      <c r="C33" s="91">
        <v>0</v>
      </c>
    </row>
    <row r="34" spans="1:5" x14ac:dyDescent="0.2">
      <c r="A34" s="98" t="s">
        <v>563</v>
      </c>
      <c r="B34" s="81" t="s">
        <v>564</v>
      </c>
      <c r="C34" s="91">
        <v>0</v>
      </c>
    </row>
    <row r="35" spans="1:5" x14ac:dyDescent="0.2">
      <c r="A35" s="98" t="s">
        <v>565</v>
      </c>
      <c r="B35" s="81" t="s">
        <v>566</v>
      </c>
      <c r="C35" s="91">
        <v>0</v>
      </c>
    </row>
    <row r="36" spans="1:5" x14ac:dyDescent="0.2">
      <c r="A36" s="98" t="s">
        <v>567</v>
      </c>
      <c r="B36" s="81" t="s">
        <v>459</v>
      </c>
      <c r="C36" s="91">
        <v>0</v>
      </c>
    </row>
    <row r="37" spans="1:5" x14ac:dyDescent="0.2">
      <c r="A37" s="98" t="s">
        <v>568</v>
      </c>
      <c r="B37" s="90" t="s">
        <v>569</v>
      </c>
      <c r="C37" s="97">
        <v>0</v>
      </c>
    </row>
    <row r="38" spans="1:5" x14ac:dyDescent="0.2">
      <c r="A38" s="83"/>
      <c r="B38" s="86"/>
      <c r="C38" s="87"/>
    </row>
    <row r="39" spans="1:5" x14ac:dyDescent="0.2">
      <c r="A39" s="88" t="s">
        <v>84</v>
      </c>
      <c r="B39" s="58"/>
      <c r="C39" s="59">
        <f>C5-C7+C30</f>
        <v>1118071.31</v>
      </c>
    </row>
    <row r="41" spans="1:5" x14ac:dyDescent="0.2">
      <c r="B41" s="39" t="s">
        <v>639</v>
      </c>
    </row>
    <row r="43" spans="1:5" x14ac:dyDescent="0.2">
      <c r="B43" s="154" t="s">
        <v>666</v>
      </c>
      <c r="C43" s="155" t="s">
        <v>667</v>
      </c>
      <c r="D43" s="153"/>
      <c r="E43" s="153"/>
    </row>
    <row r="44" spans="1:5" x14ac:dyDescent="0.2">
      <c r="B44" s="156"/>
      <c r="C44" s="157"/>
      <c r="D44" s="153"/>
      <c r="E44" s="153"/>
    </row>
    <row r="45" spans="1:5" x14ac:dyDescent="0.2">
      <c r="B45" s="156"/>
      <c r="C45" s="157"/>
      <c r="D45" s="153"/>
      <c r="E45" s="153"/>
    </row>
    <row r="46" spans="1:5" x14ac:dyDescent="0.2">
      <c r="B46" s="158" t="s">
        <v>670</v>
      </c>
      <c r="C46" s="165" t="s">
        <v>668</v>
      </c>
      <c r="D46" s="165"/>
      <c r="E46" s="165"/>
    </row>
    <row r="47" spans="1:5" x14ac:dyDescent="0.2">
      <c r="B47" s="158" t="s">
        <v>671</v>
      </c>
      <c r="C47" s="154" t="s">
        <v>669</v>
      </c>
      <c r="D47" s="154"/>
      <c r="E47" s="154"/>
    </row>
    <row r="48" spans="1:5" x14ac:dyDescent="0.2">
      <c r="B48" s="20"/>
      <c r="C48" s="20"/>
      <c r="D48" s="20"/>
      <c r="E48" s="20"/>
    </row>
  </sheetData>
  <mergeCells count="5">
    <mergeCell ref="A1:C1"/>
    <mergeCell ref="A2:C2"/>
    <mergeCell ref="A3:C3"/>
    <mergeCell ref="A4:C4"/>
    <mergeCell ref="C46:E46"/>
  </mergeCells>
  <pageMargins left="0.7" right="0.7" top="0.75" bottom="0.75" header="0.3" footer="0.3"/>
  <pageSetup scale="94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C1" workbookViewId="0">
      <selection activeCell="A59" sqref="A1:J5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66" t="s">
        <v>664</v>
      </c>
      <c r="B1" s="184"/>
      <c r="C1" s="184"/>
      <c r="D1" s="184"/>
      <c r="E1" s="184"/>
      <c r="F1" s="184"/>
      <c r="G1" s="27" t="s">
        <v>617</v>
      </c>
      <c r="H1" s="28">
        <v>2022</v>
      </c>
    </row>
    <row r="2" spans="1:10" ht="18.95" customHeight="1" x14ac:dyDescent="0.2">
      <c r="A2" s="166" t="s">
        <v>630</v>
      </c>
      <c r="B2" s="184"/>
      <c r="C2" s="184"/>
      <c r="D2" s="184"/>
      <c r="E2" s="184"/>
      <c r="F2" s="184"/>
      <c r="G2" s="27" t="s">
        <v>618</v>
      </c>
      <c r="H2" s="28" t="s">
        <v>620</v>
      </c>
    </row>
    <row r="3" spans="1:10" ht="18.95" customHeight="1" x14ac:dyDescent="0.2">
      <c r="A3" s="185" t="s">
        <v>665</v>
      </c>
      <c r="B3" s="186"/>
      <c r="C3" s="186"/>
      <c r="D3" s="186"/>
      <c r="E3" s="186"/>
      <c r="F3" s="186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639</v>
      </c>
    </row>
    <row r="55" spans="1:6" x14ac:dyDescent="0.2">
      <c r="B55" s="154" t="s">
        <v>666</v>
      </c>
      <c r="C55" s="155" t="s">
        <v>667</v>
      </c>
      <c r="D55" s="153"/>
      <c r="E55" s="153"/>
    </row>
    <row r="56" spans="1:6" x14ac:dyDescent="0.2">
      <c r="B56" s="156"/>
      <c r="C56" s="157"/>
      <c r="D56" s="153"/>
      <c r="E56" s="153"/>
    </row>
    <row r="57" spans="1:6" x14ac:dyDescent="0.2">
      <c r="B57" s="156"/>
      <c r="C57" s="157"/>
      <c r="D57" s="153"/>
      <c r="E57" s="153"/>
    </row>
    <row r="58" spans="1:6" x14ac:dyDescent="0.2">
      <c r="B58" s="158" t="s">
        <v>670</v>
      </c>
      <c r="C58" s="165" t="s">
        <v>668</v>
      </c>
      <c r="D58" s="165"/>
      <c r="E58" s="165"/>
    </row>
    <row r="59" spans="1:6" x14ac:dyDescent="0.2">
      <c r="B59" s="158" t="s">
        <v>671</v>
      </c>
      <c r="C59" s="154" t="s">
        <v>669</v>
      </c>
      <c r="D59" s="154"/>
      <c r="E59" s="154"/>
    </row>
    <row r="60" spans="1:6" x14ac:dyDescent="0.2">
      <c r="B60" s="20"/>
      <c r="C60" s="20"/>
      <c r="D60" s="20"/>
      <c r="E60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58:E58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87" t="s">
        <v>34</v>
      </c>
      <c r="B5" s="187"/>
      <c r="C5" s="187"/>
      <c r="D5" s="187"/>
      <c r="E5" s="187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8" t="s">
        <v>36</v>
      </c>
      <c r="C10" s="188"/>
      <c r="D10" s="188"/>
      <c r="E10" s="188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8" t="s">
        <v>38</v>
      </c>
      <c r="C12" s="188"/>
      <c r="D12" s="188"/>
      <c r="E12" s="188"/>
    </row>
    <row r="13" spans="1:8" s="127" customFormat="1" ht="26.1" customHeight="1" x14ac:dyDescent="0.2">
      <c r="A13" s="131" t="s">
        <v>603</v>
      </c>
      <c r="B13" s="188" t="s">
        <v>39</v>
      </c>
      <c r="C13" s="188"/>
      <c r="D13" s="188"/>
      <c r="E13" s="188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C1" zoomScale="106" zoomScaleNormal="106" workbookViewId="0">
      <selection activeCell="A157" sqref="A1:I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3" t="s">
        <v>664</v>
      </c>
      <c r="B1" s="164"/>
      <c r="C1" s="164"/>
      <c r="D1" s="164"/>
      <c r="E1" s="164"/>
      <c r="F1" s="164"/>
      <c r="G1" s="14" t="s">
        <v>617</v>
      </c>
      <c r="H1" s="25">
        <v>2022</v>
      </c>
    </row>
    <row r="2" spans="1:8" s="16" customFormat="1" ht="18.95" customHeight="1" x14ac:dyDescent="0.25">
      <c r="A2" s="163" t="s">
        <v>621</v>
      </c>
      <c r="B2" s="164"/>
      <c r="C2" s="164"/>
      <c r="D2" s="164"/>
      <c r="E2" s="164"/>
      <c r="F2" s="164"/>
      <c r="G2" s="14" t="s">
        <v>618</v>
      </c>
      <c r="H2" s="25" t="s">
        <v>620</v>
      </c>
    </row>
    <row r="3" spans="1:8" s="16" customFormat="1" ht="18.95" customHeight="1" x14ac:dyDescent="0.25">
      <c r="A3" s="163" t="s">
        <v>665</v>
      </c>
      <c r="B3" s="164"/>
      <c r="C3" s="164"/>
      <c r="D3" s="164"/>
      <c r="E3" s="164"/>
      <c r="F3" s="164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2140.59</v>
      </c>
      <c r="D15" s="24">
        <v>874.01</v>
      </c>
      <c r="E15" s="24">
        <v>2758.8</v>
      </c>
      <c r="F15" s="24">
        <v>2695.8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8992.19</v>
      </c>
      <c r="D20" s="24">
        <v>8992.19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58.46</v>
      </c>
      <c r="D23" s="24">
        <v>58.46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461778.32</v>
      </c>
      <c r="D62" s="24">
        <f t="shared" ref="D62:E62" si="0">SUM(D63:D70)</f>
        <v>0</v>
      </c>
      <c r="E62" s="24">
        <f t="shared" si="0"/>
        <v>-192931.40000000002</v>
      </c>
    </row>
    <row r="63" spans="1:9" x14ac:dyDescent="0.2">
      <c r="A63" s="22">
        <v>1241</v>
      </c>
      <c r="B63" s="20" t="s">
        <v>239</v>
      </c>
      <c r="C63" s="24">
        <v>370682.99</v>
      </c>
      <c r="D63" s="24">
        <v>0</v>
      </c>
      <c r="E63" s="24">
        <v>-157569.20000000001</v>
      </c>
    </row>
    <row r="64" spans="1:9" x14ac:dyDescent="0.2">
      <c r="A64" s="22">
        <v>1242</v>
      </c>
      <c r="B64" s="20" t="s">
        <v>240</v>
      </c>
      <c r="C64" s="24">
        <v>10399.200000000001</v>
      </c>
      <c r="D64" s="24">
        <v>0</v>
      </c>
      <c r="E64" s="24">
        <v>-2022.07</v>
      </c>
    </row>
    <row r="65" spans="1:9" x14ac:dyDescent="0.2">
      <c r="A65" s="22">
        <v>1243</v>
      </c>
      <c r="B65" s="20" t="s">
        <v>241</v>
      </c>
      <c r="C65" s="24">
        <v>74667.13</v>
      </c>
      <c r="D65" s="24">
        <v>0</v>
      </c>
      <c r="E65" s="24">
        <v>-31966.83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6029</v>
      </c>
      <c r="D68" s="24">
        <v>0</v>
      </c>
      <c r="E68" s="24">
        <v>-1373.3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43000</v>
      </c>
      <c r="D74" s="24">
        <f>SUM(D75:D79)</f>
        <v>0</v>
      </c>
      <c r="E74" s="24">
        <f>SUM(E75:E79)</f>
        <v>14691.67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43000</v>
      </c>
      <c r="D78" s="24">
        <v>0</v>
      </c>
      <c r="E78" s="24">
        <v>14691.67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640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51542.62</v>
      </c>
      <c r="D110" s="24">
        <f>SUM(D111:D119)</f>
        <v>51542.62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12273</v>
      </c>
      <c r="D112" s="24">
        <f t="shared" ref="D112:D119" si="1">C112</f>
        <v>12273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39269.620000000003</v>
      </c>
      <c r="D117" s="24">
        <f t="shared" si="1"/>
        <v>39269.620000000003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5" x14ac:dyDescent="0.2">
      <c r="A145" s="22">
        <v>2199</v>
      </c>
      <c r="B145" s="20" t="s">
        <v>300</v>
      </c>
      <c r="C145" s="24">
        <v>0</v>
      </c>
    </row>
    <row r="146" spans="1:5" x14ac:dyDescent="0.2">
      <c r="A146" s="22">
        <v>2240</v>
      </c>
      <c r="B146" s="20" t="s">
        <v>301</v>
      </c>
      <c r="C146" s="24">
        <f>SUM(C147:C149)</f>
        <v>0</v>
      </c>
    </row>
    <row r="147" spans="1:5" x14ac:dyDescent="0.2">
      <c r="A147" s="22">
        <v>2241</v>
      </c>
      <c r="B147" s="20" t="s">
        <v>302</v>
      </c>
      <c r="C147" s="24">
        <v>0</v>
      </c>
    </row>
    <row r="148" spans="1:5" x14ac:dyDescent="0.2">
      <c r="A148" s="22">
        <v>2242</v>
      </c>
      <c r="B148" s="20" t="s">
        <v>303</v>
      </c>
      <c r="C148" s="24">
        <v>0</v>
      </c>
    </row>
    <row r="149" spans="1:5" x14ac:dyDescent="0.2">
      <c r="A149" s="22">
        <v>2249</v>
      </c>
      <c r="B149" s="20" t="s">
        <v>304</v>
      </c>
      <c r="C149" s="24">
        <v>0</v>
      </c>
    </row>
    <row r="151" spans="1:5" x14ac:dyDescent="0.2">
      <c r="B151" s="20" t="s">
        <v>639</v>
      </c>
    </row>
    <row r="153" spans="1:5" x14ac:dyDescent="0.2">
      <c r="B153" s="154" t="s">
        <v>666</v>
      </c>
      <c r="C153" s="155" t="s">
        <v>667</v>
      </c>
      <c r="D153" s="153"/>
      <c r="E153" s="153"/>
    </row>
    <row r="154" spans="1:5" x14ac:dyDescent="0.2">
      <c r="B154" s="156"/>
      <c r="C154" s="157"/>
      <c r="D154" s="153"/>
      <c r="E154" s="153"/>
    </row>
    <row r="155" spans="1:5" x14ac:dyDescent="0.2">
      <c r="B155" s="156"/>
      <c r="C155" s="157"/>
      <c r="D155" s="153"/>
      <c r="E155" s="153"/>
    </row>
    <row r="156" spans="1:5" ht="15.75" customHeight="1" x14ac:dyDescent="0.2">
      <c r="B156" s="158" t="s">
        <v>670</v>
      </c>
      <c r="C156" s="165" t="s">
        <v>668</v>
      </c>
      <c r="D156" s="165"/>
      <c r="E156" s="165"/>
    </row>
    <row r="157" spans="1:5" x14ac:dyDescent="0.2">
      <c r="B157" s="158" t="s">
        <v>671</v>
      </c>
      <c r="C157" s="154" t="s">
        <v>669</v>
      </c>
      <c r="D157" s="154"/>
      <c r="E157" s="15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56:E156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zoomScaleNormal="100" workbookViewId="0">
      <selection activeCell="A228" sqref="A1:E22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1" t="s">
        <v>664</v>
      </c>
      <c r="B1" s="161"/>
      <c r="C1" s="161"/>
      <c r="D1" s="14" t="s">
        <v>617</v>
      </c>
      <c r="E1" s="25">
        <v>2022</v>
      </c>
    </row>
    <row r="2" spans="1:5" s="16" customFormat="1" ht="18.95" customHeight="1" x14ac:dyDescent="0.25">
      <c r="A2" s="161" t="s">
        <v>622</v>
      </c>
      <c r="B2" s="161"/>
      <c r="C2" s="161"/>
      <c r="D2" s="14" t="s">
        <v>618</v>
      </c>
      <c r="E2" s="25" t="s">
        <v>620</v>
      </c>
    </row>
    <row r="3" spans="1:5" s="16" customFormat="1" ht="18.95" customHeight="1" x14ac:dyDescent="0.25">
      <c r="A3" s="161" t="s">
        <v>665</v>
      </c>
      <c r="B3" s="161"/>
      <c r="C3" s="161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277567.5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25.5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25.5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277542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277542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1200000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1200000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1200000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1118071.31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1118071.31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991141.88</v>
      </c>
      <c r="D100" s="57">
        <f t="shared" ref="D100:D163" si="0">C100/$C$98</f>
        <v>0.88647465607538034</v>
      </c>
      <c r="E100" s="56"/>
    </row>
    <row r="101" spans="1:5" x14ac:dyDescent="0.2">
      <c r="A101" s="54">
        <v>5111</v>
      </c>
      <c r="B101" s="51" t="s">
        <v>363</v>
      </c>
      <c r="C101" s="55">
        <v>789440.8</v>
      </c>
      <c r="D101" s="57">
        <f t="shared" si="0"/>
        <v>0.70607374765747277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8769.2199999999993</v>
      </c>
      <c r="D103" s="57">
        <f t="shared" si="0"/>
        <v>7.8431669979976484E-3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192931.86</v>
      </c>
      <c r="D105" s="57">
        <f t="shared" si="0"/>
        <v>0.17255774141990995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66029.149999999994</v>
      </c>
      <c r="D107" s="57">
        <f t="shared" si="0"/>
        <v>5.9056295792081444E-2</v>
      </c>
      <c r="E107" s="56"/>
    </row>
    <row r="108" spans="1:5" x14ac:dyDescent="0.2">
      <c r="A108" s="54">
        <v>5121</v>
      </c>
      <c r="B108" s="51" t="s">
        <v>370</v>
      </c>
      <c r="C108" s="55">
        <v>15623.29</v>
      </c>
      <c r="D108" s="57">
        <f t="shared" si="0"/>
        <v>1.3973428939876832E-2</v>
      </c>
      <c r="E108" s="56"/>
    </row>
    <row r="109" spans="1:5" x14ac:dyDescent="0.2">
      <c r="A109" s="54">
        <v>5122</v>
      </c>
      <c r="B109" s="51" t="s">
        <v>371</v>
      </c>
      <c r="C109" s="55">
        <v>656</v>
      </c>
      <c r="D109" s="57">
        <f t="shared" si="0"/>
        <v>5.8672465175767718E-4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3032</v>
      </c>
      <c r="D111" s="57">
        <f t="shared" si="0"/>
        <v>2.7118127197092641E-3</v>
      </c>
      <c r="E111" s="56"/>
    </row>
    <row r="112" spans="1:5" x14ac:dyDescent="0.2">
      <c r="A112" s="54">
        <v>5125</v>
      </c>
      <c r="B112" s="51" t="s">
        <v>374</v>
      </c>
      <c r="C112" s="55">
        <v>9002.7099999999991</v>
      </c>
      <c r="D112" s="57">
        <f t="shared" si="0"/>
        <v>8.0519998317459714E-3</v>
      </c>
      <c r="E112" s="56"/>
    </row>
    <row r="113" spans="1:5" x14ac:dyDescent="0.2">
      <c r="A113" s="54">
        <v>5126</v>
      </c>
      <c r="B113" s="51" t="s">
        <v>375</v>
      </c>
      <c r="C113" s="55">
        <v>32043.040000000001</v>
      </c>
      <c r="D113" s="57">
        <f t="shared" si="0"/>
        <v>2.8659209581184942E-2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5672.11</v>
      </c>
      <c r="D116" s="57">
        <f t="shared" si="0"/>
        <v>5.0731200678067658E-3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60900.280000000006</v>
      </c>
      <c r="D117" s="57">
        <f t="shared" si="0"/>
        <v>5.4469048132538167E-2</v>
      </c>
      <c r="E117" s="56"/>
    </row>
    <row r="118" spans="1:5" x14ac:dyDescent="0.2">
      <c r="A118" s="54">
        <v>5131</v>
      </c>
      <c r="B118" s="51" t="s">
        <v>380</v>
      </c>
      <c r="C118" s="55">
        <v>2210</v>
      </c>
      <c r="D118" s="57">
        <f t="shared" si="0"/>
        <v>1.9766181103421749E-3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13878.2</v>
      </c>
      <c r="D120" s="57">
        <f t="shared" si="0"/>
        <v>1.2412625094547861E-2</v>
      </c>
      <c r="E120" s="56"/>
    </row>
    <row r="121" spans="1:5" x14ac:dyDescent="0.2">
      <c r="A121" s="54">
        <v>5134</v>
      </c>
      <c r="B121" s="51" t="s">
        <v>383</v>
      </c>
      <c r="C121" s="55">
        <v>3599.22</v>
      </c>
      <c r="D121" s="57">
        <f t="shared" si="0"/>
        <v>3.2191327760659554E-3</v>
      </c>
      <c r="E121" s="56"/>
    </row>
    <row r="122" spans="1:5" x14ac:dyDescent="0.2">
      <c r="A122" s="54">
        <v>5135</v>
      </c>
      <c r="B122" s="51" t="s">
        <v>384</v>
      </c>
      <c r="C122" s="55">
        <v>10407.790000000001</v>
      </c>
      <c r="D122" s="57">
        <f t="shared" si="0"/>
        <v>9.3086996392027985E-3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3657.07</v>
      </c>
      <c r="D125" s="57">
        <f t="shared" si="0"/>
        <v>3.2708736618955012E-3</v>
      </c>
      <c r="E125" s="56"/>
    </row>
    <row r="126" spans="1:5" x14ac:dyDescent="0.2">
      <c r="A126" s="54">
        <v>5139</v>
      </c>
      <c r="B126" s="51" t="s">
        <v>388</v>
      </c>
      <c r="C126" s="55">
        <v>27148</v>
      </c>
      <c r="D126" s="57">
        <f t="shared" si="0"/>
        <v>2.4281098850483875E-2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639</v>
      </c>
    </row>
    <row r="224" spans="1:5" x14ac:dyDescent="0.2">
      <c r="B224" s="154" t="s">
        <v>666</v>
      </c>
      <c r="C224" s="155" t="s">
        <v>667</v>
      </c>
      <c r="D224" s="153"/>
      <c r="E224" s="153"/>
    </row>
    <row r="225" spans="2:5" x14ac:dyDescent="0.2">
      <c r="B225" s="156"/>
      <c r="C225" s="157"/>
      <c r="D225" s="153"/>
      <c r="E225" s="153"/>
    </row>
    <row r="226" spans="2:5" x14ac:dyDescent="0.2">
      <c r="B226" s="156"/>
      <c r="C226" s="157"/>
      <c r="D226" s="153"/>
      <c r="E226" s="153"/>
    </row>
    <row r="227" spans="2:5" x14ac:dyDescent="0.2">
      <c r="B227" s="158" t="s">
        <v>670</v>
      </c>
      <c r="C227" s="165" t="s">
        <v>668</v>
      </c>
      <c r="D227" s="165"/>
      <c r="E227" s="165"/>
    </row>
    <row r="228" spans="2:5" ht="22.5" x14ac:dyDescent="0.2">
      <c r="B228" s="158" t="s">
        <v>671</v>
      </c>
      <c r="C228" s="154" t="s">
        <v>669</v>
      </c>
      <c r="D228" s="154"/>
      <c r="E228" s="15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7:E227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36" sqref="A1:E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66" t="s">
        <v>664</v>
      </c>
      <c r="B1" s="166"/>
      <c r="C1" s="166"/>
      <c r="D1" s="27" t="s">
        <v>617</v>
      </c>
      <c r="E1" s="28">
        <v>2022</v>
      </c>
    </row>
    <row r="2" spans="1:5" ht="18.95" customHeight="1" x14ac:dyDescent="0.2">
      <c r="A2" s="166" t="s">
        <v>623</v>
      </c>
      <c r="B2" s="166"/>
      <c r="C2" s="166"/>
      <c r="D2" s="27" t="s">
        <v>618</v>
      </c>
      <c r="E2" s="28" t="s">
        <v>620</v>
      </c>
    </row>
    <row r="3" spans="1:5" ht="18.95" customHeight="1" x14ac:dyDescent="0.2">
      <c r="A3" s="166" t="s">
        <v>665</v>
      </c>
      <c r="B3" s="166"/>
      <c r="C3" s="166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359496.19</v>
      </c>
    </row>
    <row r="15" spans="1:5" x14ac:dyDescent="0.2">
      <c r="A15" s="33">
        <v>3220</v>
      </c>
      <c r="B15" s="29" t="s">
        <v>473</v>
      </c>
      <c r="C15" s="34">
        <v>1130958.83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B29" s="29" t="s">
        <v>639</v>
      </c>
    </row>
    <row r="31" spans="1:5" x14ac:dyDescent="0.2">
      <c r="B31" s="154" t="s">
        <v>666</v>
      </c>
      <c r="C31" s="155" t="s">
        <v>667</v>
      </c>
      <c r="D31" s="153"/>
      <c r="E31" s="153"/>
    </row>
    <row r="32" spans="1:5" x14ac:dyDescent="0.2">
      <c r="B32" s="156"/>
      <c r="C32" s="157"/>
      <c r="D32" s="153"/>
      <c r="E32" s="153"/>
    </row>
    <row r="33" spans="2:5" x14ac:dyDescent="0.2">
      <c r="B33" s="156"/>
      <c r="C33" s="157"/>
      <c r="D33" s="153"/>
      <c r="E33" s="153"/>
    </row>
    <row r="34" spans="2:5" x14ac:dyDescent="0.2">
      <c r="B34" s="158" t="s">
        <v>670</v>
      </c>
      <c r="C34" s="165" t="s">
        <v>668</v>
      </c>
      <c r="D34" s="165"/>
      <c r="E34" s="165"/>
    </row>
    <row r="35" spans="2:5" x14ac:dyDescent="0.2">
      <c r="B35" s="158" t="s">
        <v>671</v>
      </c>
      <c r="C35" s="154" t="s">
        <v>669</v>
      </c>
      <c r="D35" s="154"/>
      <c r="E35" s="154"/>
    </row>
    <row r="36" spans="2:5" x14ac:dyDescent="0.2">
      <c r="B36" s="20"/>
      <c r="C36" s="20"/>
      <c r="D36" s="20"/>
      <c r="E36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4:E34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"/>
  <sheetViews>
    <sheetView workbookViewId="0">
      <selection activeCell="A119" sqref="A1:E11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6" t="s">
        <v>664</v>
      </c>
      <c r="B1" s="166"/>
      <c r="C1" s="166"/>
      <c r="D1" s="27" t="s">
        <v>617</v>
      </c>
      <c r="E1" s="28">
        <v>2022</v>
      </c>
    </row>
    <row r="2" spans="1:5" s="35" customFormat="1" ht="18.95" customHeight="1" x14ac:dyDescent="0.25">
      <c r="A2" s="166" t="s">
        <v>624</v>
      </c>
      <c r="B2" s="166"/>
      <c r="C2" s="166"/>
      <c r="D2" s="27" t="s">
        <v>618</v>
      </c>
      <c r="E2" s="28" t="s">
        <v>620</v>
      </c>
    </row>
    <row r="3" spans="1:5" s="35" customFormat="1" ht="18.95" customHeight="1" x14ac:dyDescent="0.25">
      <c r="A3" s="166" t="s">
        <v>665</v>
      </c>
      <c r="B3" s="166"/>
      <c r="C3" s="166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663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3366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1230285.1499999999</v>
      </c>
      <c r="D10" s="34">
        <v>907558.71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641</v>
      </c>
      <c r="C15" s="143">
        <f>SUM(C8:C14)</f>
        <v>1233651.1499999999</v>
      </c>
      <c r="D15" s="143">
        <f>SUM(D8:D14)</f>
        <v>907558.71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663</v>
      </c>
      <c r="C19" s="152" t="s">
        <v>662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642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663</v>
      </c>
      <c r="C46" s="137" t="s">
        <v>625</v>
      </c>
      <c r="D46" s="137" t="s">
        <v>626</v>
      </c>
      <c r="E46" s="32"/>
    </row>
    <row r="47" spans="1:5" s="138" customFormat="1" x14ac:dyDescent="0.2">
      <c r="A47" s="141">
        <v>3210</v>
      </c>
      <c r="B47" s="142" t="s">
        <v>643</v>
      </c>
      <c r="C47" s="143">
        <v>0</v>
      </c>
      <c r="D47" s="143">
        <v>359496.19</v>
      </c>
    </row>
    <row r="48" spans="1:5" x14ac:dyDescent="0.2">
      <c r="A48" s="139"/>
      <c r="B48" s="144" t="s">
        <v>631</v>
      </c>
      <c r="C48" s="143">
        <f>C49+C61+C93</f>
        <v>87192.38</v>
      </c>
      <c r="D48" s="143">
        <f>D49+D61+D93</f>
        <v>0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632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633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634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635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635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636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87192.38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87192.38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82892.38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4300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644</v>
      </c>
      <c r="C96" s="143">
        <f>SUM(C97:C101)</f>
        <v>1118071.31</v>
      </c>
      <c r="D96" s="143">
        <f>SUM(D97:D101)</f>
        <v>0</v>
      </c>
    </row>
    <row r="97" spans="1:4" x14ac:dyDescent="0.2">
      <c r="A97" s="139">
        <v>2111</v>
      </c>
      <c r="B97" s="138" t="s">
        <v>645</v>
      </c>
      <c r="C97" s="140">
        <v>991141.88</v>
      </c>
      <c r="D97" s="140">
        <v>0</v>
      </c>
    </row>
    <row r="98" spans="1:4" x14ac:dyDescent="0.2">
      <c r="A98" s="139">
        <v>2112</v>
      </c>
      <c r="B98" s="138" t="s">
        <v>646</v>
      </c>
      <c r="C98" s="140">
        <v>66029.149999999994</v>
      </c>
      <c r="D98" s="140">
        <v>0</v>
      </c>
    </row>
    <row r="99" spans="1:4" x14ac:dyDescent="0.2">
      <c r="A99" s="139">
        <v>2112</v>
      </c>
      <c r="B99" s="138" t="s">
        <v>647</v>
      </c>
      <c r="C99" s="140">
        <v>60900.28</v>
      </c>
      <c r="D99" s="140">
        <v>0</v>
      </c>
    </row>
    <row r="100" spans="1:4" x14ac:dyDescent="0.2">
      <c r="A100" s="139">
        <v>2115</v>
      </c>
      <c r="B100" s="138" t="s">
        <v>648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649</v>
      </c>
      <c r="C101" s="140">
        <v>0</v>
      </c>
      <c r="D101" s="140">
        <v>0</v>
      </c>
    </row>
    <row r="102" spans="1:4" x14ac:dyDescent="0.2">
      <c r="A102" s="139"/>
      <c r="B102" s="144" t="s">
        <v>650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651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652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653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654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655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656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657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658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659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660</v>
      </c>
      <c r="C112" s="140">
        <v>0</v>
      </c>
      <c r="D112" s="140">
        <v>0</v>
      </c>
    </row>
    <row r="113" spans="1:5" x14ac:dyDescent="0.2">
      <c r="A113" s="139"/>
      <c r="B113" s="151" t="s">
        <v>661</v>
      </c>
      <c r="C113" s="143">
        <f>C47+C48-C102</f>
        <v>87192.38</v>
      </c>
      <c r="D113" s="143">
        <f>D47+D48-D102</f>
        <v>359496.19</v>
      </c>
    </row>
    <row r="115" spans="1:5" x14ac:dyDescent="0.2">
      <c r="B115" s="154" t="s">
        <v>666</v>
      </c>
      <c r="C115" s="155" t="s">
        <v>667</v>
      </c>
      <c r="D115" s="153"/>
      <c r="E115" s="153"/>
    </row>
    <row r="116" spans="1:5" x14ac:dyDescent="0.2">
      <c r="B116" s="156"/>
      <c r="C116" s="157"/>
      <c r="D116" s="153"/>
      <c r="E116" s="153"/>
    </row>
    <row r="117" spans="1:5" x14ac:dyDescent="0.2">
      <c r="B117" s="156"/>
      <c r="C117" s="157"/>
      <c r="D117" s="153"/>
      <c r="E117" s="153"/>
    </row>
    <row r="118" spans="1:5" x14ac:dyDescent="0.2">
      <c r="B118" s="158" t="s">
        <v>670</v>
      </c>
      <c r="C118" s="165" t="s">
        <v>668</v>
      </c>
      <c r="D118" s="165"/>
      <c r="E118" s="165"/>
    </row>
    <row r="119" spans="1:5" ht="22.5" x14ac:dyDescent="0.2">
      <c r="B119" s="158" t="s">
        <v>671</v>
      </c>
      <c r="C119" s="154" t="s">
        <v>669</v>
      </c>
      <c r="D119" s="154"/>
      <c r="E119" s="154"/>
    </row>
    <row r="120" spans="1:5" x14ac:dyDescent="0.2">
      <c r="B120" s="20"/>
      <c r="C120" s="20"/>
      <c r="D120" s="20"/>
      <c r="E120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118:E118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2022-04-21T13:34:41Z</cp:lastPrinted>
  <dcterms:created xsi:type="dcterms:W3CDTF">2012-12-11T20:36:24Z</dcterms:created>
  <dcterms:modified xsi:type="dcterms:W3CDTF">2022-04-21T13:36:34Z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