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4TO TRIMESTRE\HIPERVINCULOS\ESTADOS FINANCIEROS\"/>
    </mc:Choice>
  </mc:AlternateContent>
  <xr:revisionPtr revIDLastSave="0" documentId="8_{2A321BFD-9620-4D5F-A265-324EC1357FA7}" xr6:coauthVersionLast="47" xr6:coauthVersionMax="47" xr10:uidLastSave="{00000000-0000-0000-0000-000000000000}"/>
  <bookViews>
    <workbookView xWindow="495" yWindow="75" windowWidth="17535" windowHeight="1539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D43" i="6" s="1"/>
  <c r="G43" i="6" s="1"/>
  <c r="B33" i="6"/>
  <c r="B23" i="6"/>
  <c r="B13" i="6"/>
  <c r="B5" i="6"/>
  <c r="D69" i="6" l="1"/>
  <c r="G69" i="6" s="1"/>
  <c r="D13" i="6"/>
  <c r="G13" i="6" s="1"/>
  <c r="D23" i="6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<sst xmlns="http://schemas.openxmlformats.org/spreadsheetml/2006/main" count="202" uniqueCount="142">
  <si>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</si>
  <si>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</si>
  <si>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</si>
  <si>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</si>
  <si>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</si>
  <si>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</si>
  <si>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</si>
  <si>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</si>
  <si>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</si>
  <si>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</si>
  <si>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</si>
  <si>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</si>
  <si>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</si>
  <si>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</si>
  <si>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</si>
  <si>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</si>
  <si>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</si>
  <si>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</si>
  <si>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</si>
  <si>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</si>
  <si>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</si>
  <si>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</si>
  <si>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</si>
  <si>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</si>
  <si>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</si>
  <si>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</si>
  <si>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</si>
  <si>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</si>
  <si>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</si>
  <si>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</si>
  <si>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</si>
  <si>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</si>
  <si>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</si>
  <si>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</si>
  <si>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</si>
  <si>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</si>
  <si>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</si>
  <si>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</si>
  <si>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</si>
  <si>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</si>
  <si>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</si>
  <si>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</si>
  <si>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</si>
  <si>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</si>
  <si>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</si>
  <si>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</si>
  <si>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</si>
  <si>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</si>
  <si>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</si>
  <si>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</si>
  <si>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</si>
  <si>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</si>
  <si>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</si>
  <si>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</si>
  <si>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</si>
  <si>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</si>
  <si>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</si>
  <si>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</si>
  <si>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</si>
  <si>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</si>
  <si>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</si>
  <si>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</si>
  <si>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</si>
  <si>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</si>
  <si>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</si>
  <si>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</si>
  <si>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</si>
  <si>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</si>
  <si>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</si>
  <si>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</si>
  <si>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</si>
  <si>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</si>
  <si>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</si>
  <si>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</si>
  <si>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</si>
  <si>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</si>
  <si>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</si>
  <si>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</si>
  <si>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</si>
  <si>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</si>
  <si>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</si>
  <si>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</si>
  <si>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</si>
  <si>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</si>
  <si>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</si>
  <si>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</si>
  <si>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</si>
  <si>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</si>
  <si>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</si>
  <si>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</si>
  <si>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</si>
  <si>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</si>
  <si>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</si>
  <si>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</si>
  <si>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</si>
  <si>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</si>
  <si>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</si>
  <si>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</si>
  <si>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</si>
  <si>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</si>
  <si>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</si>
  <si>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</si>
  <si>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</si>
  <si>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</si>
  <si>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</si>
  <si>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</si>
  <si>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</si>
  <si>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</si>
  <si>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</si>
  <si>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</si>
  <si>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</si>
  <si>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</si>
  <si>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</si>
  <si>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</si>
  <si>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</si>
  <si>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</si>
  <si>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</si>
  <si>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</si>
  <si>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</si>
  <si>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</si>
  <si>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</si>
  <si>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</si>
  <si>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</si>
  <si>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</si>
  <si>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</si>
  <si>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</si>
  <si>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</si>
  <si>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</si>
  <si>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</si>
  <si>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</si>
  <si>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</si>
  <si>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</si>
  <si>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</si>
  <si>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</si>
  <si>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</si>
  <si>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Instituto Municipal de Salamanca para las Mujeres
Estado Analítico del Ejercicio del Presupuesto de Egresos
Clasificación por Objeto del Gasto (Capítulo y Concepto)
Del 1 de Enero al 31 de Diciembre de 2024</t>
  </si>
  <si>
    <t>Instituto Municipal de Salamanca para las Mujeres
Estado Analítico del Ejercicio del Presupuesto de Egresos
Clasificación Económica (por Tipo de Gasto)
Del 1 de Enero al 31 de Diciembre de 2024</t>
  </si>
  <si>
    <t>31120M26M010000 DIRECCION GENERAL</t>
  </si>
  <si>
    <t>Instituto Municipal de Salamanca para las Mujeres
Estado Analítico del Ejercicio del Presupuesto de Egresos
Clasificación Administrativa
Del 1 de Enero al 31 de Diciembre de 2024</t>
  </si>
  <si>
    <t>Instituto Municipal de Salamanca para las Mujeres
Estado Analítico del Ejercicio del Presupuesto de Egresos
Clasificación Administrativa (Poderes)
Del 1 de Enero al 31 de Diciembre de 2024</t>
  </si>
  <si>
    <t>Instituto Municipal de Salamanca para las Mujeres
Estado Analítico del Ejercicio del Presupuesto de Egresos
Clasificación Administrativa (Sector Paraestatal)
Del 1 de Enero al 31 de Diciembre de 2024</t>
  </si>
  <si>
    <t>Instituto Municipal de Salamanca para las Mujeres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</si>
</sst>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0" t="s">
        <v>135</v>
      </c>
      <c r="B1" s="40"/>
      <c r="C1" s="40"/>
      <c r="D1" s="40"/>
      <c r="E1" s="40"/>
      <c r="F1" s="40"/>
      <c r="G1" s="41"/>
    </row>
    <row r="2" spans="1:8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8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8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7" t="s">
        <v>63</v>
      </c>
      <c r="B5" s="12">
        <f>SUM(B6:B12)</f>
        <v>3272471</v>
      </c>
      <c r="C5" s="12">
        <f>SUM(C6:C12)</f>
        <v>0</v>
      </c>
      <c r="D5" s="12">
        <f>B5+C5</f>
        <v>3272471</v>
      </c>
      <c r="E5" s="12">
        <f>SUM(E6:E12)</f>
        <v>1763804.56</v>
      </c>
      <c r="F5" s="12">
        <f>SUM(F6:F12)</f>
        <v>1763804.56</v>
      </c>
      <c r="G5" s="12">
        <f>D5-E5</f>
        <v>1508666.44</v>
      </c>
    </row>
    <row r="6" spans="1:8" x14ac:dyDescent="0.2">
      <c r="A6" s="19" t="s">
        <v>67</v>
      </c>
      <c r="B6" s="5">
        <v>2227398</v>
      </c>
      <c r="C6" s="5">
        <v>0</v>
      </c>
      <c r="D6" s="5">
        <f t="shared" ref="D6:D69" si="0">B6+C6</f>
        <v>2227398</v>
      </c>
      <c r="E6" s="5">
        <v>1382828.02</v>
      </c>
      <c r="F6" s="5">
        <v>1382828.02</v>
      </c>
      <c r="G6" s="5">
        <f t="shared" ref="G6:G69" si="1">D6-E6</f>
        <v>844569.98</v>
      </c>
      <c r="H6" s="9">
        <v>1100</v>
      </c>
    </row>
    <row r="7" spans="1:8" x14ac:dyDescent="0.2">
      <c r="A7" s="19" t="s">
        <v>68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9">
        <v>1200</v>
      </c>
    </row>
    <row r="8" spans="1:8" x14ac:dyDescent="0.2">
      <c r="A8" s="19" t="s">
        <v>69</v>
      </c>
      <c r="B8" s="5">
        <v>304873</v>
      </c>
      <c r="C8" s="5">
        <v>75000</v>
      </c>
      <c r="D8" s="5">
        <f t="shared" si="0"/>
        <v>379873</v>
      </c>
      <c r="E8" s="5">
        <v>218998.07</v>
      </c>
      <c r="F8" s="5">
        <v>218998.07</v>
      </c>
      <c r="G8" s="5">
        <f t="shared" si="1"/>
        <v>160874.93</v>
      </c>
      <c r="H8" s="9">
        <v>1300</v>
      </c>
    </row>
    <row r="9" spans="1:8" x14ac:dyDescent="0.2">
      <c r="A9" s="19" t="s">
        <v>33</v>
      </c>
      <c r="B9" s="5">
        <v>535000</v>
      </c>
      <c r="C9" s="5">
        <v>-235000</v>
      </c>
      <c r="D9" s="5">
        <f t="shared" si="0"/>
        <v>300000</v>
      </c>
      <c r="E9" s="5">
        <v>0</v>
      </c>
      <c r="F9" s="5">
        <v>0</v>
      </c>
      <c r="G9" s="5">
        <f t="shared" si="1"/>
        <v>300000</v>
      </c>
      <c r="H9" s="9">
        <v>1400</v>
      </c>
    </row>
    <row r="10" spans="1:8" x14ac:dyDescent="0.2">
      <c r="A10" s="19" t="s">
        <v>70</v>
      </c>
      <c r="B10" s="5">
        <v>205200</v>
      </c>
      <c r="C10" s="5">
        <v>160000</v>
      </c>
      <c r="D10" s="5">
        <f t="shared" si="0"/>
        <v>365200</v>
      </c>
      <c r="E10" s="5">
        <v>161978.47</v>
      </c>
      <c r="F10" s="5">
        <v>161978.47</v>
      </c>
      <c r="G10" s="5">
        <f t="shared" si="1"/>
        <v>203221.53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129</v>
      </c>
      <c r="B13" s="13">
        <f>SUM(B14:B22)</f>
        <v>140029</v>
      </c>
      <c r="C13" s="13">
        <f>SUM(C14:C22)</f>
        <v>20000</v>
      </c>
      <c r="D13" s="13">
        <f t="shared" si="0"/>
        <v>160029</v>
      </c>
      <c r="E13" s="13">
        <f>SUM(E14:E22)</f>
        <v>101846.67</v>
      </c>
      <c r="F13" s="13">
        <f>SUM(F14:F22)</f>
        <v>101846.67</v>
      </c>
      <c r="G13" s="13">
        <f t="shared" si="1"/>
        <v>58182.33</v>
      </c>
      <c r="H13" s="18">
        <v>0</v>
      </c>
    </row>
    <row r="14" spans="1:8" x14ac:dyDescent="0.2">
      <c r="A14" s="19" t="s">
        <v>72</v>
      </c>
      <c r="B14" s="5">
        <v>36000</v>
      </c>
      <c r="C14" s="5">
        <v>0</v>
      </c>
      <c r="D14" s="5">
        <f t="shared" si="0"/>
        <v>36000</v>
      </c>
      <c r="E14" s="5">
        <v>23608.7</v>
      </c>
      <c r="F14" s="5">
        <v>23608.7</v>
      </c>
      <c r="G14" s="5">
        <f t="shared" si="1"/>
        <v>12391.3</v>
      </c>
      <c r="H14" s="9">
        <v>2100</v>
      </c>
    </row>
    <row r="15" spans="1:8" x14ac:dyDescent="0.2">
      <c r="A15" s="19" t="s">
        <v>73</v>
      </c>
      <c r="B15" s="5">
        <v>7000</v>
      </c>
      <c r="C15" s="5">
        <v>0</v>
      </c>
      <c r="D15" s="5">
        <f t="shared" si="0"/>
        <v>7000</v>
      </c>
      <c r="E15" s="5">
        <v>2876</v>
      </c>
      <c r="F15" s="5">
        <v>2876</v>
      </c>
      <c r="G15" s="5">
        <f t="shared" si="1"/>
        <v>4124</v>
      </c>
      <c r="H15" s="9">
        <v>2200</v>
      </c>
    </row>
    <row r="16" spans="1:8" x14ac:dyDescent="0.2">
      <c r="A16" s="19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75</v>
      </c>
      <c r="B17" s="5">
        <v>22000</v>
      </c>
      <c r="C17" s="5">
        <v>0</v>
      </c>
      <c r="D17" s="5">
        <f t="shared" si="0"/>
        <v>22000</v>
      </c>
      <c r="E17" s="5">
        <v>1074</v>
      </c>
      <c r="F17" s="5">
        <v>1074</v>
      </c>
      <c r="G17" s="5">
        <f t="shared" si="1"/>
        <v>20926</v>
      </c>
      <c r="H17" s="9">
        <v>2400</v>
      </c>
    </row>
    <row r="18" spans="1:8" x14ac:dyDescent="0.2">
      <c r="A18" s="19" t="s">
        <v>76</v>
      </c>
      <c r="B18" s="5">
        <v>8000</v>
      </c>
      <c r="C18" s="5">
        <v>0</v>
      </c>
      <c r="D18" s="5">
        <f t="shared" si="0"/>
        <v>8000</v>
      </c>
      <c r="E18" s="5">
        <v>506.25</v>
      </c>
      <c r="F18" s="5">
        <v>506.25</v>
      </c>
      <c r="G18" s="5">
        <f t="shared" si="1"/>
        <v>7493.75</v>
      </c>
      <c r="H18" s="9">
        <v>2500</v>
      </c>
    </row>
    <row r="19" spans="1:8" x14ac:dyDescent="0.2">
      <c r="A19" s="19" t="s">
        <v>77</v>
      </c>
      <c r="B19" s="5">
        <v>40000</v>
      </c>
      <c r="C19" s="5">
        <v>20000</v>
      </c>
      <c r="D19" s="5">
        <f t="shared" si="0"/>
        <v>60000</v>
      </c>
      <c r="E19" s="5">
        <v>55477</v>
      </c>
      <c r="F19" s="5">
        <v>55477</v>
      </c>
      <c r="G19" s="5">
        <f t="shared" si="1"/>
        <v>4523</v>
      </c>
      <c r="H19" s="9">
        <v>2600</v>
      </c>
    </row>
    <row r="20" spans="1:8" x14ac:dyDescent="0.2">
      <c r="A20" s="19" t="s">
        <v>78</v>
      </c>
      <c r="B20" s="5">
        <v>11029</v>
      </c>
      <c r="C20" s="5">
        <v>0</v>
      </c>
      <c r="D20" s="5">
        <f t="shared" si="0"/>
        <v>11029</v>
      </c>
      <c r="E20" s="5">
        <v>5707.2</v>
      </c>
      <c r="F20" s="5">
        <v>5707.2</v>
      </c>
      <c r="G20" s="5">
        <f t="shared" si="1"/>
        <v>5321.8</v>
      </c>
      <c r="H20" s="9">
        <v>2700</v>
      </c>
    </row>
    <row r="21" spans="1:8" x14ac:dyDescent="0.2">
      <c r="A21" s="19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80</v>
      </c>
      <c r="B22" s="5">
        <v>16000</v>
      </c>
      <c r="C22" s="5">
        <v>0</v>
      </c>
      <c r="D22" s="5">
        <f t="shared" si="0"/>
        <v>16000</v>
      </c>
      <c r="E22" s="5">
        <v>12597.52</v>
      </c>
      <c r="F22" s="5">
        <v>12597.52</v>
      </c>
      <c r="G22" s="5">
        <f t="shared" si="1"/>
        <v>3402.4799999999996</v>
      </c>
      <c r="H22" s="9">
        <v>2900</v>
      </c>
    </row>
    <row r="23" spans="1:8" x14ac:dyDescent="0.2">
      <c r="A23" s="17" t="s">
        <v>64</v>
      </c>
      <c r="B23" s="13">
        <f>SUM(B24:B32)</f>
        <v>1189000</v>
      </c>
      <c r="C23" s="13">
        <f>SUM(C24:C32)</f>
        <v>-20000</v>
      </c>
      <c r="D23" s="13">
        <f t="shared" si="0"/>
        <v>1169000</v>
      </c>
      <c r="E23" s="13">
        <f>SUM(E24:E32)</f>
        <v>699601.82000000007</v>
      </c>
      <c r="F23" s="13">
        <f>SUM(F24:F32)</f>
        <v>691849.82000000007</v>
      </c>
      <c r="G23" s="13">
        <f t="shared" si="1"/>
        <v>469398.17999999993</v>
      </c>
      <c r="H23" s="18">
        <v>0</v>
      </c>
    </row>
    <row r="24" spans="1:8" x14ac:dyDescent="0.2">
      <c r="A24" s="19" t="s">
        <v>81</v>
      </c>
      <c r="B24" s="5">
        <v>45500</v>
      </c>
      <c r="C24" s="5">
        <v>5000</v>
      </c>
      <c r="D24" s="5">
        <f t="shared" si="0"/>
        <v>50500</v>
      </c>
      <c r="E24" s="5">
        <v>32945.699999999997</v>
      </c>
      <c r="F24" s="5">
        <v>32945.699999999997</v>
      </c>
      <c r="G24" s="5">
        <f t="shared" si="1"/>
        <v>17554.300000000003</v>
      </c>
      <c r="H24" s="9">
        <v>3100</v>
      </c>
    </row>
    <row r="25" spans="1:8" x14ac:dyDescent="0.2">
      <c r="A25" s="19" t="s">
        <v>82</v>
      </c>
      <c r="B25" s="5">
        <v>229000</v>
      </c>
      <c r="C25" s="5">
        <v>-117000</v>
      </c>
      <c r="D25" s="5">
        <f t="shared" si="0"/>
        <v>112000</v>
      </c>
      <c r="E25" s="5">
        <v>20601.599999999999</v>
      </c>
      <c r="F25" s="5">
        <v>20601.599999999999</v>
      </c>
      <c r="G25" s="5">
        <f t="shared" si="1"/>
        <v>91398.399999999994</v>
      </c>
      <c r="H25" s="9">
        <v>3200</v>
      </c>
    </row>
    <row r="26" spans="1:8" x14ac:dyDescent="0.2">
      <c r="A26" s="19" t="s">
        <v>83</v>
      </c>
      <c r="B26" s="5">
        <v>50000</v>
      </c>
      <c r="C26" s="5">
        <v>82000</v>
      </c>
      <c r="D26" s="5">
        <f t="shared" si="0"/>
        <v>132000</v>
      </c>
      <c r="E26" s="5">
        <v>25776.84</v>
      </c>
      <c r="F26" s="5">
        <v>25776.84</v>
      </c>
      <c r="G26" s="5">
        <f t="shared" si="1"/>
        <v>106223.16</v>
      </c>
      <c r="H26" s="9">
        <v>3300</v>
      </c>
    </row>
    <row r="27" spans="1:8" x14ac:dyDescent="0.2">
      <c r="A27" s="19" t="s">
        <v>84</v>
      </c>
      <c r="B27" s="5">
        <v>29000</v>
      </c>
      <c r="C27" s="5">
        <v>0</v>
      </c>
      <c r="D27" s="5">
        <f t="shared" si="0"/>
        <v>29000</v>
      </c>
      <c r="E27" s="5">
        <v>16672.77</v>
      </c>
      <c r="F27" s="5">
        <v>16672.77</v>
      </c>
      <c r="G27" s="5">
        <f t="shared" si="1"/>
        <v>12327.23</v>
      </c>
      <c r="H27" s="9">
        <v>3400</v>
      </c>
    </row>
    <row r="28" spans="1:8" x14ac:dyDescent="0.2">
      <c r="A28" s="19" t="s">
        <v>85</v>
      </c>
      <c r="B28" s="5">
        <v>52500</v>
      </c>
      <c r="C28" s="5">
        <v>10000</v>
      </c>
      <c r="D28" s="5">
        <f t="shared" si="0"/>
        <v>62500</v>
      </c>
      <c r="E28" s="5">
        <v>24414.15</v>
      </c>
      <c r="F28" s="5">
        <v>24414.15</v>
      </c>
      <c r="G28" s="5">
        <f t="shared" si="1"/>
        <v>38085.85</v>
      </c>
      <c r="H28" s="9">
        <v>3500</v>
      </c>
    </row>
    <row r="29" spans="1:8" x14ac:dyDescent="0.2">
      <c r="A29" s="19" t="s">
        <v>86</v>
      </c>
      <c r="B29" s="5">
        <v>35000</v>
      </c>
      <c r="C29" s="5">
        <v>0</v>
      </c>
      <c r="D29" s="5">
        <f t="shared" si="0"/>
        <v>35000</v>
      </c>
      <c r="E29" s="5">
        <v>5806</v>
      </c>
      <c r="F29" s="5">
        <v>5806</v>
      </c>
      <c r="G29" s="5">
        <f t="shared" si="1"/>
        <v>29194</v>
      </c>
      <c r="H29" s="9">
        <v>3600</v>
      </c>
    </row>
    <row r="30" spans="1:8" x14ac:dyDescent="0.2">
      <c r="A30" s="19" t="s">
        <v>87</v>
      </c>
      <c r="B30" s="5">
        <v>4000</v>
      </c>
      <c r="C30" s="5">
        <v>0</v>
      </c>
      <c r="D30" s="5">
        <f t="shared" si="0"/>
        <v>4000</v>
      </c>
      <c r="E30" s="5">
        <v>239</v>
      </c>
      <c r="F30" s="5">
        <v>239</v>
      </c>
      <c r="G30" s="5">
        <f t="shared" si="1"/>
        <v>3761</v>
      </c>
      <c r="H30" s="9">
        <v>3700</v>
      </c>
    </row>
    <row r="31" spans="1:8" x14ac:dyDescent="0.2">
      <c r="A31" s="19" t="s">
        <v>88</v>
      </c>
      <c r="B31" s="5">
        <v>662000</v>
      </c>
      <c r="C31" s="5">
        <v>0</v>
      </c>
      <c r="D31" s="5">
        <f t="shared" si="0"/>
        <v>662000</v>
      </c>
      <c r="E31" s="5">
        <v>523370.76</v>
      </c>
      <c r="F31" s="5">
        <v>523370.76</v>
      </c>
      <c r="G31" s="5">
        <f t="shared" si="1"/>
        <v>138629.24</v>
      </c>
      <c r="H31" s="9">
        <v>3800</v>
      </c>
    </row>
    <row r="32" spans="1:8" x14ac:dyDescent="0.2">
      <c r="A32" s="19" t="s">
        <v>18</v>
      </c>
      <c r="B32" s="5">
        <v>82000</v>
      </c>
      <c r="C32" s="5">
        <v>0</v>
      </c>
      <c r="D32" s="5">
        <f t="shared" si="0"/>
        <v>82000</v>
      </c>
      <c r="E32" s="5">
        <v>49775</v>
      </c>
      <c r="F32" s="5">
        <v>42023</v>
      </c>
      <c r="G32" s="5">
        <f t="shared" si="1"/>
        <v>32225</v>
      </c>
      <c r="H32" s="9">
        <v>3900</v>
      </c>
    </row>
    <row r="33" spans="1:8" x14ac:dyDescent="0.2">
      <c r="A33" s="17" t="s">
        <v>130</v>
      </c>
      <c r="B33" s="13">
        <f>SUM(B34:B42)</f>
        <v>0</v>
      </c>
      <c r="C33" s="13">
        <f>SUM(C34:C42)</f>
        <v>0</v>
      </c>
      <c r="D33" s="13">
        <f t="shared" si="0"/>
        <v>0</v>
      </c>
      <c r="E33" s="13">
        <f>SUM(E34:E42)</f>
        <v>0</v>
      </c>
      <c r="F33" s="13">
        <f>SUM(F34:F42)</f>
        <v>0</v>
      </c>
      <c r="G33" s="13">
        <f t="shared" si="1"/>
        <v>0</v>
      </c>
      <c r="H33" s="18">
        <v>0</v>
      </c>
    </row>
    <row r="34" spans="1:8" x14ac:dyDescent="0.2">
      <c r="A34" s="19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92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131</v>
      </c>
      <c r="B43" s="13">
        <f>SUM(B44:B52)</f>
        <v>56000</v>
      </c>
      <c r="C43" s="13">
        <f>SUM(C44:C52)</f>
        <v>0</v>
      </c>
      <c r="D43" s="13">
        <f t="shared" si="0"/>
        <v>56000</v>
      </c>
      <c r="E43" s="13">
        <f>SUM(E44:E52)</f>
        <v>26916.09</v>
      </c>
      <c r="F43" s="13">
        <f>SUM(F44:F52)</f>
        <v>26916.09</v>
      </c>
      <c r="G43" s="13">
        <f t="shared" si="1"/>
        <v>29083.91</v>
      </c>
      <c r="H43" s="18">
        <v>0</v>
      </c>
    </row>
    <row r="44" spans="1:8" x14ac:dyDescent="0.2">
      <c r="A44" s="4" t="s">
        <v>96</v>
      </c>
      <c r="B44" s="5">
        <v>39000</v>
      </c>
      <c r="C44" s="5">
        <v>0</v>
      </c>
      <c r="D44" s="5">
        <f t="shared" si="0"/>
        <v>39000</v>
      </c>
      <c r="E44" s="5">
        <v>15999</v>
      </c>
      <c r="F44" s="5">
        <v>15999</v>
      </c>
      <c r="G44" s="5">
        <f t="shared" si="1"/>
        <v>23001</v>
      </c>
      <c r="H44" s="9">
        <v>5100</v>
      </c>
    </row>
    <row r="45" spans="1:8" x14ac:dyDescent="0.2">
      <c r="A45" s="19" t="s">
        <v>97</v>
      </c>
      <c r="B45" s="5">
        <v>15000</v>
      </c>
      <c r="C45" s="5">
        <v>0</v>
      </c>
      <c r="D45" s="5">
        <f t="shared" si="0"/>
        <v>15000</v>
      </c>
      <c r="E45" s="5">
        <v>10917.09</v>
      </c>
      <c r="F45" s="5">
        <v>10917.09</v>
      </c>
      <c r="G45" s="5">
        <f t="shared" si="1"/>
        <v>4082.91</v>
      </c>
      <c r="H45" s="9">
        <v>5200</v>
      </c>
    </row>
    <row r="46" spans="1:8" x14ac:dyDescent="0.2">
      <c r="A46" s="19" t="s">
        <v>98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101</v>
      </c>
      <c r="B49" s="5">
        <v>2000</v>
      </c>
      <c r="C49" s="5">
        <v>0</v>
      </c>
      <c r="D49" s="5">
        <f t="shared" si="0"/>
        <v>2000</v>
      </c>
      <c r="E49" s="5">
        <v>0</v>
      </c>
      <c r="F49" s="5">
        <v>0</v>
      </c>
      <c r="G49" s="5">
        <f t="shared" si="1"/>
        <v>2000</v>
      </c>
      <c r="H49" s="9">
        <v>5600</v>
      </c>
    </row>
    <row r="50" spans="1:8" x14ac:dyDescent="0.2">
      <c r="A50" s="19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65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132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133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66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121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55</v>
      </c>
      <c r="B77" s="15">
        <f t="shared" ref="B77:G77" si="4">SUM(B5+B13+B23+B33+B43+B53+B57+B65+B69)</f>
        <v>4657500</v>
      </c>
      <c r="C77" s="15">
        <f t="shared" si="4"/>
        <v>0</v>
      </c>
      <c r="D77" s="15">
        <f t="shared" si="4"/>
        <v>4657500</v>
      </c>
      <c r="E77" s="15">
        <f t="shared" si="4"/>
        <v>2592169.1399999997</v>
      </c>
      <c r="F77" s="15">
        <f t="shared" si="4"/>
        <v>2584417.1399999997</v>
      </c>
      <c r="G77" s="15">
        <f t="shared" si="4"/>
        <v>2065330.8599999999</v>
      </c>
    </row>
    <row r="79" spans="1:8" x14ac:dyDescent="0.2">
      <c r="A79" s="1" t="s">
        <v>125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4" t="s">
        <v>136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4601500</v>
      </c>
      <c r="C6" s="5">
        <v>0</v>
      </c>
      <c r="D6" s="5">
        <f>B6+C6</f>
        <v>4601500</v>
      </c>
      <c r="E6" s="5">
        <v>2565253.0499999998</v>
      </c>
      <c r="F6" s="5">
        <v>2557501.0499999998</v>
      </c>
      <c r="G6" s="5">
        <f>D6-E6</f>
        <v>2036246.9500000002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56000</v>
      </c>
      <c r="C8" s="5">
        <v>0</v>
      </c>
      <c r="D8" s="5">
        <f>B8+C8</f>
        <v>56000</v>
      </c>
      <c r="E8" s="5">
        <v>26916.09</v>
      </c>
      <c r="F8" s="5">
        <v>26916.09</v>
      </c>
      <c r="G8" s="5">
        <f>D8-E8</f>
        <v>29083.91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55</v>
      </c>
      <c r="B16" s="15">
        <f t="shared" ref="B16:G16" si="0">SUM(B6+B8+B10+B12+B14)</f>
        <v>4657500</v>
      </c>
      <c r="C16" s="15">
        <f t="shared" si="0"/>
        <v>0</v>
      </c>
      <c r="D16" s="15">
        <f t="shared" si="0"/>
        <v>4657500</v>
      </c>
      <c r="E16" s="15">
        <f t="shared" si="0"/>
        <v>2592169.1399999997</v>
      </c>
      <c r="F16" s="15">
        <f t="shared" si="0"/>
        <v>2584417.1399999997</v>
      </c>
      <c r="G16" s="15">
        <f t="shared" si="0"/>
        <v>2065330.86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138</v>
      </c>
      <c r="B1" s="46"/>
      <c r="C1" s="46"/>
      <c r="D1" s="46"/>
      <c r="E1" s="46"/>
      <c r="F1" s="46"/>
      <c r="G1" s="47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62</v>
      </c>
      <c r="E3" s="29"/>
      <c r="F3" s="30"/>
      <c r="G3" s="42" t="s">
        <v>61</v>
      </c>
    </row>
    <row r="4" spans="1:7" ht="24.95" customHeight="1" x14ac:dyDescent="0.2">
      <c r="A4" s="27" t="s">
        <v>56</v>
      </c>
      <c r="B4" s="2" t="s">
        <v>57</v>
      </c>
      <c r="C4" s="2" t="s">
        <v>122</v>
      </c>
      <c r="D4" s="2" t="s">
        <v>58</v>
      </c>
      <c r="E4" s="2" t="s">
        <v>59</v>
      </c>
      <c r="F4" s="2" t="s">
        <v>60</v>
      </c>
      <c r="G4" s="43"/>
    </row>
    <row r="5" spans="1:7" x14ac:dyDescent="0.2">
      <c r="A5" s="32"/>
      <c r="B5" s="3">
        <v>1</v>
      </c>
      <c r="C5" s="3">
        <v>2</v>
      </c>
      <c r="D5" s="3" t="s">
        <v>123</v>
      </c>
      <c r="E5" s="3">
        <v>4</v>
      </c>
      <c r="F5" s="3">
        <v>5</v>
      </c>
      <c r="G5" s="3" t="s">
        <v>124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137</v>
      </c>
      <c r="B7" s="5">
        <v>4657500</v>
      </c>
      <c r="C7" s="5">
        <v>0</v>
      </c>
      <c r="D7" s="5">
        <f>B7+C7</f>
        <v>4657500</v>
      </c>
      <c r="E7" s="5">
        <v>2592169.14</v>
      </c>
      <c r="F7" s="5">
        <v>2584417.14</v>
      </c>
      <c r="G7" s="5">
        <f>D7-E7</f>
        <v>2065330.8599999999</v>
      </c>
    </row>
    <row r="8" spans="1:7" x14ac:dyDescent="0.2">
      <c r="A8" s="22" t="s">
        <v>50</v>
      </c>
      <c r="B8" s="5">
        <v>0</v>
      </c>
      <c r="C8" s="5">
        <v>0</v>
      </c>
      <c r="D8" s="5">
        <f t="shared" ref="D8:D13" si="0">B8+C8</f>
        <v>0</v>
      </c>
      <c r="E8" s="5">
        <v>0</v>
      </c>
      <c r="F8" s="5">
        <v>0</v>
      </c>
      <c r="G8" s="5">
        <f t="shared" ref="G8:G13" si="1">D8-E8</f>
        <v>0</v>
      </c>
    </row>
    <row r="9" spans="1:7" x14ac:dyDescent="0.2">
      <c r="A9" s="22" t="s">
        <v>51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52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127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54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55</v>
      </c>
      <c r="B15" s="16">
        <f t="shared" ref="B15:G15" si="2">SUM(B7:B14)</f>
        <v>4657500</v>
      </c>
      <c r="C15" s="16">
        <f t="shared" si="2"/>
        <v>0</v>
      </c>
      <c r="D15" s="16">
        <f t="shared" si="2"/>
        <v>4657500</v>
      </c>
      <c r="E15" s="16">
        <f t="shared" si="2"/>
        <v>2592169.14</v>
      </c>
      <c r="F15" s="16">
        <f t="shared" si="2"/>
        <v>2584417.14</v>
      </c>
      <c r="G15" s="16">
        <f t="shared" si="2"/>
        <v>2065330.8599999999</v>
      </c>
    </row>
    <row r="18" spans="1:7" ht="45" customHeight="1" x14ac:dyDescent="0.2">
      <c r="A18" s="45" t="s">
        <v>139</v>
      </c>
      <c r="B18" s="46"/>
      <c r="C18" s="46"/>
      <c r="D18" s="46"/>
      <c r="E18" s="46"/>
      <c r="F18" s="46"/>
      <c r="G18" s="47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26" t="s">
        <v>62</v>
      </c>
      <c r="E20" s="29"/>
      <c r="F20" s="30"/>
      <c r="G20" s="42" t="s">
        <v>61</v>
      </c>
    </row>
    <row r="21" spans="1:7" ht="22.5" x14ac:dyDescent="0.2">
      <c r="A21" s="27" t="s">
        <v>56</v>
      </c>
      <c r="B21" s="2" t="s">
        <v>57</v>
      </c>
      <c r="C21" s="2" t="s">
        <v>122</v>
      </c>
      <c r="D21" s="2" t="s">
        <v>58</v>
      </c>
      <c r="E21" s="2" t="s">
        <v>59</v>
      </c>
      <c r="F21" s="2" t="s">
        <v>60</v>
      </c>
      <c r="G21" s="43"/>
    </row>
    <row r="22" spans="1:7" x14ac:dyDescent="0.2">
      <c r="A22" s="32"/>
      <c r="B22" s="3">
        <v>1</v>
      </c>
      <c r="C22" s="3">
        <v>2</v>
      </c>
      <c r="D22" s="3" t="s">
        <v>123</v>
      </c>
      <c r="E22" s="3">
        <v>4</v>
      </c>
      <c r="F22" s="3">
        <v>5</v>
      </c>
      <c r="G22" s="3" t="s">
        <v>124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126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55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4" t="s">
        <v>140</v>
      </c>
      <c r="B32" s="40"/>
      <c r="C32" s="40"/>
      <c r="D32" s="40"/>
      <c r="E32" s="40"/>
      <c r="F32" s="40"/>
      <c r="G32" s="41"/>
    </row>
    <row r="33" spans="1:7" x14ac:dyDescent="0.2">
      <c r="A33" s="31"/>
      <c r="B33" s="28"/>
      <c r="C33" s="29"/>
      <c r="D33" s="26" t="s">
        <v>62</v>
      </c>
      <c r="E33" s="29"/>
      <c r="F33" s="30"/>
      <c r="G33" s="42" t="s">
        <v>61</v>
      </c>
    </row>
    <row r="34" spans="1:7" ht="22.5" x14ac:dyDescent="0.2">
      <c r="A34" s="27" t="s">
        <v>56</v>
      </c>
      <c r="B34" s="2" t="s">
        <v>57</v>
      </c>
      <c r="C34" s="2" t="s">
        <v>122</v>
      </c>
      <c r="D34" s="2" t="s">
        <v>58</v>
      </c>
      <c r="E34" s="2" t="s">
        <v>59</v>
      </c>
      <c r="F34" s="2" t="s">
        <v>60</v>
      </c>
      <c r="G34" s="43"/>
    </row>
    <row r="35" spans="1:7" x14ac:dyDescent="0.2">
      <c r="A35" s="32"/>
      <c r="B35" s="3">
        <v>1</v>
      </c>
      <c r="C35" s="3">
        <v>2</v>
      </c>
      <c r="D35" s="3" t="s">
        <v>123</v>
      </c>
      <c r="E35" s="3">
        <v>4</v>
      </c>
      <c r="F35" s="3">
        <v>5</v>
      </c>
      <c r="G35" s="3" t="s">
        <v>124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4657500</v>
      </c>
      <c r="C37" s="5">
        <v>0</v>
      </c>
      <c r="D37" s="5">
        <f t="shared" ref="D37:D49" si="6">B37+C37</f>
        <v>4657500</v>
      </c>
      <c r="E37" s="5">
        <v>2592169.14</v>
      </c>
      <c r="F37" s="5">
        <v>2584417.14</v>
      </c>
      <c r="G37" s="5">
        <f t="shared" ref="G37:G49" si="7">D37-E37</f>
        <v>2065330.8599999999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134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55</v>
      </c>
      <c r="B51" s="16">
        <f t="shared" ref="B51:G51" si="8">SUM(B37:B49)</f>
        <v>4657500</v>
      </c>
      <c r="C51" s="16">
        <f t="shared" si="8"/>
        <v>0</v>
      </c>
      <c r="D51" s="16">
        <f t="shared" si="8"/>
        <v>4657500</v>
      </c>
      <c r="E51" s="16">
        <f t="shared" si="8"/>
        <v>2592169.14</v>
      </c>
      <c r="F51" s="16">
        <f t="shared" si="8"/>
        <v>2584417.14</v>
      </c>
      <c r="G51" s="16">
        <f t="shared" si="8"/>
        <v>2065330.8599999999</v>
      </c>
    </row>
    <row r="53" spans="1:7" x14ac:dyDescent="0.2">
      <c r="A53" s="1" t="s">
        <v>125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workbookViewId="0">
      <selection activeCell="J20" sqref="J2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4" t="s">
        <v>141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0</v>
      </c>
      <c r="C6" s="13">
        <f t="shared" si="0"/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128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4657500</v>
      </c>
      <c r="C16" s="13">
        <f t="shared" si="3"/>
        <v>0</v>
      </c>
      <c r="D16" s="13">
        <f t="shared" si="3"/>
        <v>4657500</v>
      </c>
      <c r="E16" s="13">
        <f t="shared" si="3"/>
        <v>2592169.14</v>
      </c>
      <c r="F16" s="13">
        <f t="shared" si="3"/>
        <v>2584417.14</v>
      </c>
      <c r="G16" s="13">
        <f t="shared" si="3"/>
        <v>2065330.8599999999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4657500</v>
      </c>
      <c r="C23" s="5">
        <v>0</v>
      </c>
      <c r="D23" s="5">
        <f t="shared" si="5"/>
        <v>4657500</v>
      </c>
      <c r="E23" s="5">
        <v>2592169.14</v>
      </c>
      <c r="F23" s="5">
        <v>2584417.14</v>
      </c>
      <c r="G23" s="5">
        <f t="shared" si="4"/>
        <v>2065330.8599999999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6">
        <f t="shared" ref="B42:G42" si="12">SUM(B36+B25+B16+B6)</f>
        <v>4657500</v>
      </c>
      <c r="C42" s="16">
        <f t="shared" si="12"/>
        <v>0</v>
      </c>
      <c r="D42" s="16">
        <f t="shared" si="12"/>
        <v>4657500</v>
      </c>
      <c r="E42" s="16">
        <f t="shared" si="12"/>
        <v>2592169.14</v>
      </c>
      <c r="F42" s="16">
        <f t="shared" si="12"/>
        <v>2584417.14</v>
      </c>
      <c r="G42" s="16">
        <f t="shared" si="12"/>
        <v>2065330.8599999999</v>
      </c>
    </row>
    <row r="44" spans="1:7" x14ac:dyDescent="0.2">
      <c r="A44" s="1" t="s">
        <v>125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IM206</cp:lastModifiedBy>
  <cp:lastPrinted>2018-07-14T22:21:14Z</cp:lastPrinted>
  <dcterms:created xsi:type="dcterms:W3CDTF">2014-02-10T03:37:14Z</dcterms:created>
  <dcterms:modified xsi:type="dcterms:W3CDTF">2025-01-16T15:02:18Z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