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4TO TRIMESTRE\ARCH EXCEL\"/>
    </mc:Choice>
  </mc:AlternateContent>
  <bookViews>
    <workbookView xWindow="0" yWindow="0" windowWidth="23040" windowHeight="9525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<sst xmlns="http://schemas.openxmlformats.org/spreadsheetml/2006/main" count="975" uniqueCount="677">
  <si>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</si>
  <si>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</si>
  <si>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</si>
  <si>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</si>
  <si>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</si>
  <si>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</si>
  <si>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</si>
  <si>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</si>
  <si>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</si>
  <si>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</si>
  <si>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</si>
  <si>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</si>
  <si>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</si>
  <si>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</si>
  <si>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</si>
  <si>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</si>
  <si>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</si>
  <si>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</si>
  <si>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</si>
  <si>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</si>
  <si>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</si>
  <si>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</si>
  <si>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</si>
  <si>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</si>
  <si>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</si>
  <si>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</si>
  <si>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</si>
  <si>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</si>
  <si>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</si>
  <si>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</si>
  <si>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</si>
  <si>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</si>
  <si>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</si>
  <si>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</si>
  <si>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</si>
  <si>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</si>
  <si>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</si>
  <si>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</si>
  <si>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</si>
  <si>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</si>
  <si>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</si>
  <si>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</si>
  <si>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</si>
  <si>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</si>
  <si>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</si>
  <si>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</si>
  <si>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</si>
  <si>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</si>
  <si>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</si>
  <si>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</si>
  <si>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</si>
  <si>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</si>
  <si>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</si>
  <si>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</si>
  <si>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</si>
  <si>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</si>
  <si>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</si>
  <si>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</si>
  <si>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</si>
  <si>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</si>
  <si>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</si>
  <si>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</si>
  <si>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</si>
  <si>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</si>
  <si>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</si>
  <si>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</si>
  <si>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</si>
  <si>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</si>
  <si>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</si>
  <si>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</si>
  <si>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</si>
  <si>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</si>
  <si>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</si>
  <si>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</si>
  <si>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</si>
  <si>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</si>
  <si>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</si>
  <si>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</si>
  <si>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</si>
  <si>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</si>
  <si>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</si>
  <si>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</si>
  <si>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</si>
  <si>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</si>
  <si>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</si>
  <si>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</si>
  <si>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</si>
  <si>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</si>
  <si>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</si>
  <si>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</si>
  <si>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</si>
  <si>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</si>
  <si>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</si>
  <si>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</si>
  <si>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</si>
  <si>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</si>
  <si>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</si>
  <si>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</si>
  <si>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</si>
  <si>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</si>
  <si>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</si>
  <si>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</si>
  <si>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</si>
  <si>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</si>
  <si>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</si>
  <si>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</si>
  <si>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</si>
  <si>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</si>
  <si>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</si>
  <si>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</si>
  <si>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</si>
  <si>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</si>
  <si>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</si>
  <si>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</si>
  <si>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</si>
  <si>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</si>
  <si>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</si>
  <si>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</si>
  <si>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</si>
  <si>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</si>
  <si>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</si>
  <si>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</si>
  <si>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</si>
  <si>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</si>
  <si>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</si>
  <si>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</si>
  <si>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</si>
  <si>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</si>
  <si>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</si>
  <si>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</si>
  <si>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</si>
  <si>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</si>
  <si>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</si>
  <si>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</si>
  <si>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</si>
  <si>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</si>
  <si>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</si>
  <si>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</si>
  <si>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</si>
  <si>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</si>
  <si>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</si>
  <si>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</si>
  <si>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</si>
  <si>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</si>
  <si>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</si>
  <si>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</si>
  <si>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</si>
  <si>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</si>
  <si>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</si>
  <si>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</si>
  <si>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</si>
  <si>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</si>
  <si>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</si>
  <si>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</si>
  <si>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</si>
  <si>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</si>
  <si>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</si>
  <si>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</si>
  <si>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</si>
  <si>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</si>
  <si>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</si>
  <si>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</si>
  <si>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</si>
  <si>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</si>
  <si>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</si>
  <si>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</si>
  <si>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</si>
  <si>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</si>
  <si>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</si>
  <si>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</si>
  <si>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</si>
  <si>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</si>
  <si>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</si>
  <si>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</si>
  <si>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</si>
  <si>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</si>
  <si>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</si>
  <si>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</si>
  <si>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</si>
  <si>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</si>
  <si>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</si>
  <si>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</si>
  <si>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</si>
  <si>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</si>
  <si>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</si>
  <si>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</si>
  <si>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</si>
  <si>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</si>
  <si>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</si>
  <si>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</si>
  <si>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</si>
  <si>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</si>
  <si>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</si>
  <si>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</si>
  <si>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</si>
  <si>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</si>
  <si>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</si>
  <si>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</si>
  <si>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</si>
  <si>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</si>
  <si>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</si>
  <si>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</si>
  <si>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</si>
  <si>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</si>
  <si>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</si>
  <si>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</si>
  <si>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</si>
  <si>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</si>
  <si>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</si>
  <si>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</si>
  <si>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</si>
  <si>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</si>
  <si>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</si>
  <si>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</si>
  <si>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</si>
  <si>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</si>
  <si>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</si>
  <si>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</si>
  <si>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</si>
  <si>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</si>
  <si>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</si>
  <si>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</si>
  <si>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</si>
  <si>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</si>
  <si>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</si>
  <si>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</si>
  <si>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</si>
  <si>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</si>
  <si>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</si>
  <si>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</si>
  <si>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</si>
  <si>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</si>
  <si>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</si>
  <si>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</si>
  <si>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</si>
  <si>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</si>
  <si>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</si>
  <si>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</si>
  <si>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</si>
  <si>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</si>
  <si>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</si>
  <si>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</si>
  <si>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</si>
  <si>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</si>
  <si>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</si>
  <si>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</si>
  <si>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</si>
  <si>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</si>
  <si>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</si>
  <si>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</si>
  <si>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</si>
  <si>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</si>
  <si>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</si>
  <si>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</si>
  <si>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</si>
  <si>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</si>
  <si>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</si>
  <si>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</si>
  <si>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</si>
  <si>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</si>
  <si>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</si>
  <si>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</si>
  <si>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</si>
  <si>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</si>
  <si>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</si>
  <si>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</si>
  <si>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</si>
  <si>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</si>
  <si>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</si>
  <si>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</si>
  <si>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</si>
  <si>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</si>
  <si>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</si>
  <si>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</si>
  <si>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</si>
  <si>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</si>
  <si>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</si>
  <si>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</si>
  <si>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</si>
  <si>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</si>
  <si>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</si>
  <si>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</si>
  <si>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</si>
  <si>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</si>
  <si>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</si>
  <si>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</si>
  <si>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</si>
  <si>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</si>
  <si>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</si>
  <si>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</si>
  <si>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</si>
  <si>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</si>
  <si>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</si>
  <si>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</si>
  <si>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</si>
  <si>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</si>
  <si>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</si>
  <si>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</si>
  <si>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</si>
  <si>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</si>
  <si>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</si>
  <si>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</si>
  <si>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</si>
  <si>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</si>
  <si>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</si>
  <si>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</si>
  <si>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</si>
  <si>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</si>
  <si>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</si>
  <si>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</si>
  <si>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</si>
  <si>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</si>
  <si>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</si>
  <si>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</si>
  <si>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</si>
  <si>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</si>
  <si>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</si>
  <si>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</si>
  <si>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</si>
  <si>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</si>
  <si>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</si>
  <si>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</si>
  <si>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</si>
  <si>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</si>
  <si>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</si>
  <si>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</si>
  <si>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</si>
  <si>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</si>
  <si>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</si>
  <si>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</si>
  <si>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</si>
  <si>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</si>
  <si>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</si>
  <si>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</si>
  <si>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</si>
  <si>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</si>
  <si>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</si>
  <si>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</si>
  <si>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</si>
  <si>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</si>
  <si>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</si>
  <si>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</si>
  <si>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</si>
  <si>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</si>
  <si>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</si>
  <si>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</si>
  <si>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</si>
  <si>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</si>
  <si>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</si>
  <si>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</si>
  <si>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</si>
  <si>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</si>
  <si>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</si>
  <si>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</si>
  <si>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</si>
  <si>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</si>
  <si>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</si>
  <si>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</si>
  <si>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</si>
  <si>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</si>
  <si>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</si>
  <si>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</si>
  <si>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</si>
  <si>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</si>
  <si>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</si>
  <si>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</si>
  <si>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</si>
  <si>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</si>
  <si>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</si>
  <si>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</si>
  <si>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</si>
  <si>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</si>
  <si>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</si>
  <si>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</si>
  <si>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</si>
  <si>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</si>
  <si>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</si>
  <si>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</si>
  <si>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</si>
  <si>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</si>
  <si>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</si>
  <si>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</si>
  <si>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</si>
  <si>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</si>
  <si>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</si>
  <si>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</si>
  <si>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</si>
  <si>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</si>
  <si>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</si>
  <si>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</si>
  <si>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</si>
  <si>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</si>
  <si>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</si>
  <si>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</si>
  <si>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</si>
  <si>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</si>
  <si>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</si>
  <si>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</si>
  <si>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</si>
  <si>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</si>
  <si>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</si>
  <si>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</si>
  <si>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</si>
  <si>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</si>
  <si>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</si>
  <si>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</si>
  <si>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</si>
  <si>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</si>
  <si>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</si>
  <si>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</si>
  <si>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</si>
  <si>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</si>
  <si>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</si>
  <si>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</si>
  <si>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</si>
  <si>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</si>
  <si>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</si>
  <si>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</si>
  <si>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</si>
  <si>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</si>
  <si>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</si>
  <si>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</si>
  <si>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</si>
  <si>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</si>
  <si>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</si>
  <si>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</si>
  <si>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</si>
  <si>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</si>
  <si>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</si>
  <si>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</si>
  <si>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</si>
  <si>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</si>
  <si>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</si>
  <si>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</si>
  <si>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</si>
  <si>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</si>
  <si>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</si>
  <si>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</si>
  <si>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</si>
  <si>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</si>
  <si>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</si>
  <si>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</si>
  <si>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</si>
  <si>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</si>
  <si>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</si>
  <si>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</si>
  <si>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</si>
  <si>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</si>
  <si>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</si>
  <si>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</si>
  <si>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</si>
  <si>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</si>
  <si>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</si>
  <si>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</si>
  <si>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</si>
  <si>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</si>
  <si>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</si>
  <si>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</si>
  <si>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</si>
  <si>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</si>
  <si>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</si>
  <si>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</si>
  <si>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</si>
  <si>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</si>
  <si>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</si>
  <si>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</si>
  <si>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</si>
  <si>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</si>
  <si>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</si>
  <si>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</si>
  <si>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</si>
  <si>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</si>
  <si>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</si>
  <si>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</si>
  <si>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</si>
  <si>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</si>
  <si>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</si>
  <si>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</si>
  <si>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</si>
  <si>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</si>
  <si>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</si>
  <si>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</si>
  <si>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</si>
  <si>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</si>
  <si>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</si>
  <si>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</si>
  <si>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</si>
  <si>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</si>
  <si>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</si>
  <si>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</si>
  <si>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</si>
  <si>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</si>
  <si>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</si>
  <si>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</si>
  <si>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</si>
  <si>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</si>
  <si>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</si>
  <si>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</si>
  <si>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</si>
  <si>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</si>
  <si>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</si>
  <si>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</si>
  <si>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</si>
  <si>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</si>
  <si>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</si>
  <si>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</si>
  <si>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</si>
  <si>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</si>
  <si>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</si>
  <si>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</si>
  <si>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</si>
  <si>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</si>
  <si>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</si>
  <si>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</si>
  <si>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</si>
  <si>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</si>
  <si>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</si>
  <si>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</si>
  <si>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</si>
  <si>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</si>
  <si>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</si>
  <si>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</si>
  <si>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</si>
  <si>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</si>
  <si>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</si>
  <si>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</si>
  <si>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</si>
  <si>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</si>
  <si>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</si>
  <si>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</si>
  <si>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</si>
  <si>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</si>
  <si>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</si>
  <si>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</si>
  <si>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</si>
  <si>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</si>
  <si>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</si>
  <si>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</si>
  <si>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</si>
  <si>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</si>
  <si>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</si>
  <si>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</si>
  <si>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</si>
  <si>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</si>
  <si>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</si>
  <si>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</si>
  <si>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</si>
  <si>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</si>
  <si>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</si>
  <si>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</si>
  <si>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</si>
  <si>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</si>
  <si>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</si>
  <si>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</si>
  <si>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</si>
  <si>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</si>
  <si>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</si>
  <si>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</si>
  <si>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</si>
  <si>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</si>
  <si>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</si>
  <si>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</si>
  <si>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</si>
  <si>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</si>
  <si>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</si>
  <si>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</si>
  <si>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</si>
  <si>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</si>
  <si>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</si>
  <si>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</si>
  <si>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</si>
  <si>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</si>
  <si>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</si>
  <si>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</si>
  <si>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</si>
  <si>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</si>
  <si>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</si>
  <si>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</si>
  <si>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</si>
  <si>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</si>
  <si>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</si>
  <si>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</si>
  <si>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</si>
  <si>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</si>
  <si>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</si>
  <si>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</si>
  <si>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</si>
  <si>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</si>
  <si>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</si>
  <si>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</si>
  <si>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</si>
  <si>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</si>
  <si>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</si>
  <si>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</si>
  <si>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</si>
  <si>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</si>
  <si>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</si>
  <si>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</si>
  <si>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</si>
  <si>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</si>
  <si>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</si>
  <si>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</si>
  <si>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</si>
  <si>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</si>
  <si>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</si>
  <si>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</si>
  <si>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</si>
  <si>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</si>
  <si>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</si>
  <si>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</si>
  <si>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</si>
  <si>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</si>
  <si>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</si>
  <si>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</si>
  <si>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</si>
  <si>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</si>
  <si>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</si>
  <si>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</si>
  <si>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</si>
  <si>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</si>
  <si>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</si>
  <si>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</si>
  <si>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</si>
  <si>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</si>
  <si>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</si>
  <si>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</si>
  <si>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</si>
  <si>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</si>
  <si>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</si>
  <si>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</si>
  <si>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</si>
  <si>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</si>
  <si>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</si>
  <si>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</si>
  <si>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</si>
  <si>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</si>
  <si>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</si>
  <si>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</si>
  <si>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</si>
  <si>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</si>
  <si>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</si>
  <si>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</si>
  <si>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</si>
  <si>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</si>
  <si>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</si>
  <si>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</si>
  <si>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</si>
  <si>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</si>
  <si>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</si>
  <si>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</si>
  <si>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</si>
  <si>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</si>
  <si>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</si>
  <si>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</si>
  <si>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</si>
  <si>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</si>
  <si>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</si>
  <si>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</si>
  <si>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</si>
  <si>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</si>
  <si>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</si>
  <si>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</si>
  <si>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</si>
  <si>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</si>
  <si>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</si>
  <si>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</si>
  <si>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</si>
  <si>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</si>
  <si>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</si>
  <si>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</si>
  <si>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</si>
  <si>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</si>
  <si>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Municipal de Salamanca para las Mujeres</t>
  </si>
  <si>
    <t>Correspondiente del 1 de Enero 31 de Diciembre de 2022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</si>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</sst>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1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5" xfId="0" applyFont="1" applyBorder="1" applyProtection="1"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38">
    <cellStyle name="Hipervínculo" xfId="11" builtinId="8"/>
    <cellStyle name="Millares" xfId="18" builtinId="3"/>
    <cellStyle name="Millares 2" xfId="1"/>
    <cellStyle name="Millares 2 2" xfId="15"/>
    <cellStyle name="Millares 2 2 2" xfId="37"/>
    <cellStyle name="Millares 2 2 3" xfId="35"/>
    <cellStyle name="Millares 2 2 4" xfId="31"/>
    <cellStyle name="Millares 2 2 5" xfId="27"/>
    <cellStyle name="Millares 2 2 6" xfId="21"/>
    <cellStyle name="Millares 2 3" xfId="16"/>
    <cellStyle name="Millares 2 3 2" xfId="36"/>
    <cellStyle name="Millares 2 3 3" xfId="32"/>
    <cellStyle name="Millares 2 3 4" xfId="28"/>
    <cellStyle name="Millares 2 3 5" xfId="22"/>
    <cellStyle name="Millares 2 4" xfId="34"/>
    <cellStyle name="Millares 2 5" xfId="30"/>
    <cellStyle name="Millares 2 6" xfId="26"/>
    <cellStyle name="Millares 2 7" xfId="20"/>
    <cellStyle name="Millares 3" xfId="19"/>
    <cellStyle name="Millares 3 2" xfId="25"/>
    <cellStyle name="Millares 4" xfId="17"/>
    <cellStyle name="Millares 4 2" xfId="33"/>
    <cellStyle name="Millares 4 3" xfId="29"/>
    <cellStyle name="Millares 4 4" xfId="23"/>
    <cellStyle name="Millares 5" xfId="2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2"/>
  <sheetViews>
    <sheetView zoomScaleNormal="100" zoomScaleSheetLayoutView="100" workbookViewId="0">
      <pane ySplit="5" topLeftCell="A16" activePane="bottomLeft" state="frozen"/>
      <selection activeCell="A14" sqref="A14:B14"/>
      <selection pane="bottomLeft" activeCell="B46" sqref="B4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82" t="s">
        <v>672</v>
      </c>
      <c r="B1" s="182"/>
      <c r="C1" s="17"/>
      <c r="D1" s="14" t="s">
        <v>614</v>
      </c>
      <c r="E1" s="15">
        <v>2022</v>
      </c>
    </row>
    <row r="2" spans="1:5" ht="18.95" customHeight="1" x14ac:dyDescent="0.2">
      <c r="A2" s="183" t="s">
        <v>613</v>
      </c>
      <c r="B2" s="183"/>
      <c r="C2" s="36"/>
      <c r="D2" s="14" t="s">
        <v>615</v>
      </c>
      <c r="E2" s="17" t="s">
        <v>620</v>
      </c>
    </row>
    <row r="3" spans="1:5" ht="18.95" customHeight="1" x14ac:dyDescent="0.2">
      <c r="A3" s="184" t="s">
        <v>673</v>
      </c>
      <c r="B3" s="184"/>
      <c r="C3" s="17"/>
      <c r="D3" s="14" t="s">
        <v>616</v>
      </c>
      <c r="E3" s="15">
        <v>4</v>
      </c>
    </row>
    <row r="4" spans="1:5" s="93" customFormat="1" ht="18.95" customHeight="1" x14ac:dyDescent="0.2">
      <c r="A4" s="184" t="s">
        <v>635</v>
      </c>
      <c r="B4" s="184"/>
      <c r="C4" s="184"/>
      <c r="D4" s="184"/>
      <c r="E4" s="184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  <row r="49" spans="2:2" x14ac:dyDescent="0.2">
      <c r="B49" s="179"/>
    </row>
    <row r="50" spans="2:2" x14ac:dyDescent="0.2">
      <c r="B50" s="178" t="s">
        <v>674</v>
      </c>
    </row>
    <row r="51" spans="2:2" x14ac:dyDescent="0.2">
      <c r="B51" s="178" t="s">
        <v>675</v>
      </c>
    </row>
    <row r="52" spans="2:2" x14ac:dyDescent="0.2">
      <c r="B52" s="178" t="s">
        <v>676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showGridLines="0" workbookViewId="0">
      <selection activeCell="B26" sqref="B26:B29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88" t="s">
        <v>672</v>
      </c>
      <c r="B1" s="189"/>
      <c r="C1" s="190"/>
    </row>
    <row r="2" spans="1:3" s="37" customFormat="1" ht="18" customHeight="1" x14ac:dyDescent="0.25">
      <c r="A2" s="191" t="s">
        <v>625</v>
      </c>
      <c r="B2" s="192"/>
      <c r="C2" s="193"/>
    </row>
    <row r="3" spans="1:3" s="37" customFormat="1" ht="18" customHeight="1" x14ac:dyDescent="0.25">
      <c r="A3" s="191" t="s">
        <v>673</v>
      </c>
      <c r="B3" s="194"/>
      <c r="C3" s="193"/>
    </row>
    <row r="4" spans="1:3" s="40" customFormat="1" ht="18" customHeight="1" x14ac:dyDescent="0.2">
      <c r="A4" s="195" t="s">
        <v>626</v>
      </c>
      <c r="B4" s="196"/>
      <c r="C4" s="197"/>
    </row>
    <row r="5" spans="1:3" s="38" customFormat="1" x14ac:dyDescent="0.2">
      <c r="A5" s="58" t="s">
        <v>525</v>
      </c>
      <c r="B5" s="58"/>
      <c r="C5" s="145">
        <v>3543125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3543125</v>
      </c>
    </row>
    <row r="22" spans="1:3" x14ac:dyDescent="0.2">
      <c r="B22" s="39" t="s">
        <v>637</v>
      </c>
    </row>
    <row r="26" spans="1:3" x14ac:dyDescent="0.2">
      <c r="B26" s="177"/>
    </row>
    <row r="27" spans="1:3" x14ac:dyDescent="0.2">
      <c r="B27" s="176" t="s">
        <v>674</v>
      </c>
    </row>
    <row r="28" spans="1:3" x14ac:dyDescent="0.2">
      <c r="B28" s="176" t="s">
        <v>675</v>
      </c>
    </row>
    <row r="29" spans="1:3" x14ac:dyDescent="0.2">
      <c r="B29" s="176" t="s">
        <v>676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showGridLines="0" topLeftCell="A3" workbookViewId="0">
      <selection activeCell="B45" sqref="B45:B48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98" t="s">
        <v>672</v>
      </c>
      <c r="B1" s="199"/>
      <c r="C1" s="200"/>
    </row>
    <row r="2" spans="1:3" s="41" customFormat="1" ht="18.95" customHeight="1" x14ac:dyDescent="0.25">
      <c r="A2" s="201" t="s">
        <v>627</v>
      </c>
      <c r="B2" s="202"/>
      <c r="C2" s="203"/>
    </row>
    <row r="3" spans="1:3" s="41" customFormat="1" ht="18.95" customHeight="1" x14ac:dyDescent="0.25">
      <c r="A3" s="201" t="s">
        <v>673</v>
      </c>
      <c r="B3" s="204"/>
      <c r="C3" s="203"/>
    </row>
    <row r="4" spans="1:3" s="42" customFormat="1" x14ac:dyDescent="0.2">
      <c r="A4" s="195" t="s">
        <v>626</v>
      </c>
      <c r="B4" s="196"/>
      <c r="C4" s="197"/>
    </row>
    <row r="5" spans="1:3" x14ac:dyDescent="0.2">
      <c r="A5" s="84" t="s">
        <v>538</v>
      </c>
      <c r="B5" s="58"/>
      <c r="C5" s="149">
        <v>2539678.75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5533.16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5533.16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104589.19</v>
      </c>
    </row>
    <row r="31" spans="1:3" x14ac:dyDescent="0.2">
      <c r="A31" s="90" t="s">
        <v>560</v>
      </c>
      <c r="B31" s="77" t="s">
        <v>441</v>
      </c>
      <c r="C31" s="150">
        <v>104589.19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2638734.7799999998</v>
      </c>
    </row>
    <row r="41" spans="1:3" x14ac:dyDescent="0.2">
      <c r="B41" s="39" t="s">
        <v>637</v>
      </c>
    </row>
    <row r="45" spans="1:3" x14ac:dyDescent="0.2">
      <c r="B45" s="181"/>
    </row>
    <row r="46" spans="1:3" x14ac:dyDescent="0.2">
      <c r="B46" s="180" t="s">
        <v>674</v>
      </c>
    </row>
    <row r="47" spans="1:3" x14ac:dyDescent="0.2">
      <c r="B47" s="180" t="s">
        <v>675</v>
      </c>
    </row>
    <row r="48" spans="1:3" x14ac:dyDescent="0.2">
      <c r="B48" s="180" t="s">
        <v>676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opLeftCell="A20" workbookViewId="0">
      <selection activeCell="F55" sqref="F55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87" t="s">
        <v>672</v>
      </c>
      <c r="B1" s="205"/>
      <c r="C1" s="205"/>
      <c r="D1" s="205"/>
      <c r="E1" s="205"/>
      <c r="F1" s="205"/>
      <c r="G1" s="27" t="s">
        <v>617</v>
      </c>
      <c r="H1" s="28">
        <v>2022</v>
      </c>
    </row>
    <row r="2" spans="1:10" ht="18.95" customHeight="1" x14ac:dyDescent="0.2">
      <c r="A2" s="187" t="s">
        <v>628</v>
      </c>
      <c r="B2" s="205"/>
      <c r="C2" s="205"/>
      <c r="D2" s="205"/>
      <c r="E2" s="205"/>
      <c r="F2" s="205"/>
      <c r="G2" s="27" t="s">
        <v>618</v>
      </c>
      <c r="H2" s="28" t="s">
        <v>620</v>
      </c>
    </row>
    <row r="3" spans="1:10" ht="18.95" customHeight="1" x14ac:dyDescent="0.2">
      <c r="A3" s="206" t="s">
        <v>673</v>
      </c>
      <c r="B3" s="207"/>
      <c r="C3" s="207"/>
      <c r="D3" s="207"/>
      <c r="E3" s="207"/>
      <c r="F3" s="207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4657500</v>
      </c>
      <c r="E40" s="34">
        <v>-4657500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5249494.57</v>
      </c>
      <c r="E41" s="34">
        <v>-5249494.57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591994.56999999995</v>
      </c>
      <c r="E42" s="34">
        <v>-591994.56999999995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3543125</v>
      </c>
      <c r="E43" s="34">
        <v>-3543125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3543125</v>
      </c>
      <c r="E44" s="34">
        <v>-3543125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4657500</v>
      </c>
      <c r="E45" s="34">
        <v>-4657500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6113030.9699999997</v>
      </c>
      <c r="E46" s="34">
        <v>-6113030.9699999997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1455530.97</v>
      </c>
      <c r="E47" s="34">
        <v>-1455530.97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2539678.75</v>
      </c>
      <c r="E48" s="34">
        <v>-2539678.75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2539678.75</v>
      </c>
      <c r="E49" s="34">
        <v>-2539678.75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2533452.75</v>
      </c>
      <c r="E50" s="34">
        <v>-2533452.75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2533452.75</v>
      </c>
      <c r="E51" s="34">
        <v>-2533452.75</v>
      </c>
      <c r="F51" s="34">
        <f t="shared" si="0"/>
        <v>0</v>
      </c>
    </row>
    <row r="53" spans="1:6" x14ac:dyDescent="0.2">
      <c r="B53" s="29" t="s">
        <v>637</v>
      </c>
    </row>
    <row r="57" spans="1:6" x14ac:dyDescent="0.2">
      <c r="B57" s="167"/>
    </row>
    <row r="58" spans="1:6" x14ac:dyDescent="0.2">
      <c r="B58" s="166" t="s">
        <v>674</v>
      </c>
    </row>
    <row r="59" spans="1:6" x14ac:dyDescent="0.2">
      <c r="B59" s="166" t="s">
        <v>675</v>
      </c>
    </row>
    <row r="60" spans="1:6" x14ac:dyDescent="0.2">
      <c r="B60" s="166" t="s">
        <v>676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208" t="s">
        <v>34</v>
      </c>
      <c r="B5" s="208"/>
      <c r="C5" s="208"/>
      <c r="D5" s="208"/>
      <c r="E5" s="208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209" t="s">
        <v>36</v>
      </c>
      <c r="C10" s="209"/>
      <c r="D10" s="209"/>
      <c r="E10" s="209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209" t="s">
        <v>38</v>
      </c>
      <c r="C12" s="209"/>
      <c r="D12" s="209"/>
      <c r="E12" s="209"/>
    </row>
    <row r="13" spans="1:8" s="119" customFormat="1" ht="26.1" customHeight="1" x14ac:dyDescent="0.2">
      <c r="A13" s="123" t="s">
        <v>603</v>
      </c>
      <c r="B13" s="209" t="s">
        <v>39</v>
      </c>
      <c r="C13" s="209"/>
      <c r="D13" s="209"/>
      <c r="E13" s="209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zoomScale="106" zoomScaleNormal="106" workbookViewId="0">
      <selection activeCell="B156" sqref="B15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85" t="s">
        <v>672</v>
      </c>
      <c r="B1" s="186"/>
      <c r="C1" s="186"/>
      <c r="D1" s="186"/>
      <c r="E1" s="186"/>
      <c r="F1" s="186"/>
      <c r="G1" s="14" t="s">
        <v>617</v>
      </c>
      <c r="H1" s="25">
        <v>2022</v>
      </c>
    </row>
    <row r="2" spans="1:8" s="16" customFormat="1" ht="18.95" customHeight="1" x14ac:dyDescent="0.25">
      <c r="A2" s="185" t="s">
        <v>621</v>
      </c>
      <c r="B2" s="186"/>
      <c r="C2" s="186"/>
      <c r="D2" s="186"/>
      <c r="E2" s="186"/>
      <c r="F2" s="186"/>
      <c r="G2" s="14" t="s">
        <v>618</v>
      </c>
      <c r="H2" s="25" t="s">
        <v>620</v>
      </c>
    </row>
    <row r="3" spans="1:8" s="16" customFormat="1" ht="18.95" customHeight="1" x14ac:dyDescent="0.25">
      <c r="A3" s="185" t="s">
        <v>673</v>
      </c>
      <c r="B3" s="186"/>
      <c r="C3" s="186"/>
      <c r="D3" s="186"/>
      <c r="E3" s="186"/>
      <c r="F3" s="186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655898.32000000007</v>
      </c>
      <c r="D62" s="24">
        <f t="shared" ref="D62:E62" si="0">SUM(D63:D70)</f>
        <v>102067.99</v>
      </c>
      <c r="E62" s="24">
        <f t="shared" si="0"/>
        <v>-293925.13</v>
      </c>
    </row>
    <row r="63" spans="1:9" x14ac:dyDescent="0.2">
      <c r="A63" s="22">
        <v>1241</v>
      </c>
      <c r="B63" s="20" t="s">
        <v>239</v>
      </c>
      <c r="C63" s="24">
        <v>271654.52</v>
      </c>
      <c r="D63" s="24">
        <v>29779.11</v>
      </c>
      <c r="E63" s="24">
        <v>-121636.93</v>
      </c>
    </row>
    <row r="64" spans="1:9" x14ac:dyDescent="0.2">
      <c r="A64" s="22">
        <v>1242</v>
      </c>
      <c r="B64" s="20" t="s">
        <v>240</v>
      </c>
      <c r="C64" s="24">
        <v>20367.79</v>
      </c>
      <c r="D64" s="24">
        <v>377.08</v>
      </c>
      <c r="E64" s="24">
        <v>-2809.97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356900</v>
      </c>
      <c r="D66" s="24">
        <v>71380</v>
      </c>
      <c r="E66" s="24">
        <v>-166553.32999999999</v>
      </c>
    </row>
    <row r="67" spans="1:9" x14ac:dyDescent="0.2">
      <c r="A67" s="22">
        <v>1245</v>
      </c>
      <c r="B67" s="20" t="s">
        <v>243</v>
      </c>
      <c r="C67" s="24">
        <v>485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6491.01</v>
      </c>
      <c r="D68" s="24">
        <v>531.79999999999995</v>
      </c>
      <c r="E68" s="24">
        <v>-2924.9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25212</v>
      </c>
      <c r="D74" s="24">
        <f>SUM(D75:D79)</f>
        <v>2521.1999999999998</v>
      </c>
      <c r="E74" s="24">
        <f>SUM(E75:E79)</f>
        <v>25212</v>
      </c>
    </row>
    <row r="75" spans="1:9" x14ac:dyDescent="0.2">
      <c r="A75" s="22">
        <v>1251</v>
      </c>
      <c r="B75" s="20" t="s">
        <v>249</v>
      </c>
      <c r="C75" s="24">
        <v>25212</v>
      </c>
      <c r="D75" s="24">
        <v>2521.1999999999998</v>
      </c>
      <c r="E75" s="24">
        <v>25212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40017.06</v>
      </c>
      <c r="D110" s="24">
        <f>SUM(D111:D119)</f>
        <v>40017.06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17100</v>
      </c>
      <c r="D112" s="24">
        <f t="shared" ref="D112:D119" si="1">C112</f>
        <v>17100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22917.06</v>
      </c>
      <c r="D117" s="24">
        <f t="shared" si="1"/>
        <v>22917.06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  <row r="156" spans="1:3" x14ac:dyDescent="0.2">
      <c r="B156" s="169"/>
    </row>
    <row r="157" spans="1:3" x14ac:dyDescent="0.2">
      <c r="B157" s="168" t="s">
        <v>674</v>
      </c>
    </row>
    <row r="158" spans="1:3" x14ac:dyDescent="0.2">
      <c r="B158" s="168" t="s">
        <v>675</v>
      </c>
    </row>
    <row r="159" spans="1:3" x14ac:dyDescent="0.2">
      <c r="B159" s="168" t="s">
        <v>676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9"/>
  <sheetViews>
    <sheetView zoomScaleNormal="100" workbookViewId="0">
      <selection activeCell="B226" sqref="B226:B229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83" t="s">
        <v>672</v>
      </c>
      <c r="B1" s="183"/>
      <c r="C1" s="183"/>
      <c r="D1" s="14" t="s">
        <v>617</v>
      </c>
      <c r="E1" s="25">
        <v>2022</v>
      </c>
    </row>
    <row r="2" spans="1:5" s="16" customFormat="1" ht="18.95" customHeight="1" x14ac:dyDescent="0.25">
      <c r="A2" s="183" t="s">
        <v>622</v>
      </c>
      <c r="B2" s="183"/>
      <c r="C2" s="183"/>
      <c r="D2" s="14" t="s">
        <v>618</v>
      </c>
      <c r="E2" s="25" t="s">
        <v>620</v>
      </c>
    </row>
    <row r="3" spans="1:5" s="16" customFormat="1" ht="18.95" customHeight="1" x14ac:dyDescent="0.25">
      <c r="A3" s="183" t="s">
        <v>673</v>
      </c>
      <c r="B3" s="183"/>
      <c r="C3" s="183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0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3543125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3543125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3543125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2638734.7799999998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2534145.59</v>
      </c>
      <c r="D99" s="57">
        <f>C99/$C$98</f>
        <v>0.96036388696858732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2007051.9899999998</v>
      </c>
      <c r="D100" s="57">
        <f t="shared" ref="D100:D163" si="0">C100/$C$98</f>
        <v>0.76061148896517738</v>
      </c>
      <c r="E100" s="56"/>
    </row>
    <row r="101" spans="1:5" x14ac:dyDescent="0.2">
      <c r="A101" s="54">
        <v>5111</v>
      </c>
      <c r="B101" s="51" t="s">
        <v>363</v>
      </c>
      <c r="C101" s="55">
        <v>1590123.63</v>
      </c>
      <c r="D101" s="57">
        <f t="shared" si="0"/>
        <v>0.60260835687321335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180785.68</v>
      </c>
      <c r="D103" s="57">
        <f t="shared" si="0"/>
        <v>6.8512258742426557E-2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236142.68</v>
      </c>
      <c r="D105" s="57">
        <f t="shared" si="0"/>
        <v>8.949087334953762E-2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75553.91</v>
      </c>
      <c r="D107" s="57">
        <f t="shared" si="0"/>
        <v>2.8632627489754772E-2</v>
      </c>
      <c r="E107" s="56"/>
    </row>
    <row r="108" spans="1:5" x14ac:dyDescent="0.2">
      <c r="A108" s="54">
        <v>5121</v>
      </c>
      <c r="B108" s="51" t="s">
        <v>370</v>
      </c>
      <c r="C108" s="55">
        <v>25822.26</v>
      </c>
      <c r="D108" s="57">
        <f t="shared" si="0"/>
        <v>9.785848959022703E-3</v>
      </c>
      <c r="E108" s="56"/>
    </row>
    <row r="109" spans="1:5" x14ac:dyDescent="0.2">
      <c r="A109" s="54">
        <v>5122</v>
      </c>
      <c r="B109" s="51" t="s">
        <v>371</v>
      </c>
      <c r="C109" s="55">
        <v>4712.6400000000003</v>
      </c>
      <c r="D109" s="57">
        <f t="shared" si="0"/>
        <v>1.7859468241063624E-3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2664.52</v>
      </c>
      <c r="D111" s="57">
        <f t="shared" si="0"/>
        <v>1.0097718119287456E-3</v>
      </c>
      <c r="E111" s="56"/>
    </row>
    <row r="112" spans="1:5" x14ac:dyDescent="0.2">
      <c r="A112" s="54">
        <v>5125</v>
      </c>
      <c r="B112" s="51" t="s">
        <v>374</v>
      </c>
      <c r="C112" s="55">
        <v>299</v>
      </c>
      <c r="D112" s="57">
        <f t="shared" si="0"/>
        <v>1.1331188047629403E-4</v>
      </c>
      <c r="E112" s="56"/>
    </row>
    <row r="113" spans="1:5" x14ac:dyDescent="0.2">
      <c r="A113" s="54">
        <v>5126</v>
      </c>
      <c r="B113" s="51" t="s">
        <v>375</v>
      </c>
      <c r="C113" s="55">
        <v>27300.14</v>
      </c>
      <c r="D113" s="57">
        <f t="shared" si="0"/>
        <v>1.034592040356553E-2</v>
      </c>
      <c r="E113" s="56"/>
    </row>
    <row r="114" spans="1:5" x14ac:dyDescent="0.2">
      <c r="A114" s="54">
        <v>5127</v>
      </c>
      <c r="B114" s="51" t="s">
        <v>376</v>
      </c>
      <c r="C114" s="55">
        <v>7739</v>
      </c>
      <c r="D114" s="57">
        <f t="shared" si="0"/>
        <v>2.9328449598864199E-3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7016.35</v>
      </c>
      <c r="D116" s="57">
        <f t="shared" si="0"/>
        <v>2.6589826507687148E-3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451539.69</v>
      </c>
      <c r="D117" s="57">
        <f t="shared" si="0"/>
        <v>0.17111977051365504</v>
      </c>
      <c r="E117" s="56"/>
    </row>
    <row r="118" spans="1:5" x14ac:dyDescent="0.2">
      <c r="A118" s="54">
        <v>5131</v>
      </c>
      <c r="B118" s="51" t="s">
        <v>380</v>
      </c>
      <c r="C118" s="55">
        <v>35468.839999999997</v>
      </c>
      <c r="D118" s="57">
        <f t="shared" si="0"/>
        <v>1.3441608557567881E-2</v>
      </c>
      <c r="E118" s="56"/>
    </row>
    <row r="119" spans="1:5" x14ac:dyDescent="0.2">
      <c r="A119" s="54">
        <v>5132</v>
      </c>
      <c r="B119" s="51" t="s">
        <v>381</v>
      </c>
      <c r="C119" s="55">
        <v>1392</v>
      </c>
      <c r="D119" s="57">
        <f t="shared" si="0"/>
        <v>5.2752554388963639E-4</v>
      </c>
      <c r="E119" s="56"/>
    </row>
    <row r="120" spans="1:5" x14ac:dyDescent="0.2">
      <c r="A120" s="54">
        <v>5133</v>
      </c>
      <c r="B120" s="51" t="s">
        <v>382</v>
      </c>
      <c r="C120" s="55">
        <v>39086.410000000003</v>
      </c>
      <c r="D120" s="57">
        <f t="shared" si="0"/>
        <v>1.4812557251396068E-2</v>
      </c>
      <c r="E120" s="56"/>
    </row>
    <row r="121" spans="1:5" x14ac:dyDescent="0.2">
      <c r="A121" s="54">
        <v>5134</v>
      </c>
      <c r="B121" s="51" t="s">
        <v>383</v>
      </c>
      <c r="C121" s="55">
        <v>20767.900000000001</v>
      </c>
      <c r="D121" s="57">
        <f t="shared" si="0"/>
        <v>7.870400677403435E-3</v>
      </c>
      <c r="E121" s="56"/>
    </row>
    <row r="122" spans="1:5" x14ac:dyDescent="0.2">
      <c r="A122" s="54">
        <v>5135</v>
      </c>
      <c r="B122" s="51" t="s">
        <v>384</v>
      </c>
      <c r="C122" s="55">
        <v>1438.97</v>
      </c>
      <c r="D122" s="57">
        <f t="shared" si="0"/>
        <v>5.4532574130091241E-4</v>
      </c>
      <c r="E122" s="56"/>
    </row>
    <row r="123" spans="1:5" x14ac:dyDescent="0.2">
      <c r="A123" s="54">
        <v>5136</v>
      </c>
      <c r="B123" s="51" t="s">
        <v>385</v>
      </c>
      <c r="C123" s="55">
        <v>14616</v>
      </c>
      <c r="D123" s="57">
        <f t="shared" si="0"/>
        <v>5.5390182108411828E-3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387</v>
      </c>
      <c r="C125" s="55">
        <v>269957.57</v>
      </c>
      <c r="D125" s="57">
        <f t="shared" si="0"/>
        <v>0.10230568530271164</v>
      </c>
      <c r="E125" s="56"/>
    </row>
    <row r="126" spans="1:5" x14ac:dyDescent="0.2">
      <c r="A126" s="54">
        <v>5139</v>
      </c>
      <c r="B126" s="51" t="s">
        <v>388</v>
      </c>
      <c r="C126" s="55">
        <v>68812</v>
      </c>
      <c r="D126" s="57">
        <f t="shared" si="0"/>
        <v>2.6077649228544296E-2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104589.19</v>
      </c>
      <c r="D185" s="57">
        <f t="shared" si="1"/>
        <v>3.9636113031412734E-2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104589.19</v>
      </c>
      <c r="D186" s="57">
        <f t="shared" si="1"/>
        <v>3.9636113031412734E-2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102067.99</v>
      </c>
      <c r="D191" s="57">
        <f t="shared" si="1"/>
        <v>3.8680655128212622E-2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2521.1999999999998</v>
      </c>
      <c r="D193" s="57">
        <f t="shared" si="1"/>
        <v>9.5545790320010861E-4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  <row r="226" spans="2:2" x14ac:dyDescent="0.2">
      <c r="B226" s="171"/>
    </row>
    <row r="227" spans="2:2" x14ac:dyDescent="0.2">
      <c r="B227" s="170" t="s">
        <v>674</v>
      </c>
    </row>
    <row r="228" spans="2:2" x14ac:dyDescent="0.2">
      <c r="B228" s="170" t="s">
        <v>675</v>
      </c>
    </row>
    <row r="229" spans="2:2" x14ac:dyDescent="0.2">
      <c r="B229" s="170" t="s">
        <v>676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7" fitToHeight="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workbookViewId="0">
      <selection activeCell="B34" sqref="B34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87" t="s">
        <v>672</v>
      </c>
      <c r="B1" s="187"/>
      <c r="C1" s="187"/>
      <c r="D1" s="27" t="s">
        <v>617</v>
      </c>
      <c r="E1" s="28">
        <v>2022</v>
      </c>
    </row>
    <row r="2" spans="1:5" ht="18.95" customHeight="1" x14ac:dyDescent="0.2">
      <c r="A2" s="187" t="s">
        <v>623</v>
      </c>
      <c r="B2" s="187"/>
      <c r="C2" s="187"/>
      <c r="D2" s="27" t="s">
        <v>618</v>
      </c>
      <c r="E2" s="28" t="s">
        <v>620</v>
      </c>
    </row>
    <row r="3" spans="1:5" ht="18.95" customHeight="1" x14ac:dyDescent="0.2">
      <c r="A3" s="187" t="s">
        <v>673</v>
      </c>
      <c r="B3" s="187"/>
      <c r="C3" s="187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904390.22</v>
      </c>
    </row>
    <row r="15" spans="1:5" x14ac:dyDescent="0.2">
      <c r="A15" s="33">
        <v>3220</v>
      </c>
      <c r="B15" s="29" t="s">
        <v>473</v>
      </c>
      <c r="C15" s="34">
        <v>993578.48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  <row r="35" spans="2:2" x14ac:dyDescent="0.2">
      <c r="B35" s="173"/>
    </row>
    <row r="36" spans="2:2" x14ac:dyDescent="0.2">
      <c r="B36" s="172" t="s">
        <v>674</v>
      </c>
    </row>
    <row r="37" spans="2:2" x14ac:dyDescent="0.2">
      <c r="B37" s="172" t="s">
        <v>675</v>
      </c>
    </row>
    <row r="38" spans="2:2" x14ac:dyDescent="0.2">
      <c r="B38" s="172" t="s">
        <v>676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35"/>
  <sheetViews>
    <sheetView workbookViewId="0">
      <selection activeCell="B119" sqref="B119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87" t="s">
        <v>672</v>
      </c>
      <c r="B1" s="187"/>
      <c r="C1" s="187"/>
      <c r="D1" s="27" t="s">
        <v>617</v>
      </c>
      <c r="E1" s="28">
        <v>2022</v>
      </c>
    </row>
    <row r="2" spans="1:5" s="35" customFormat="1" ht="18.95" customHeight="1" x14ac:dyDescent="0.25">
      <c r="A2" s="187" t="s">
        <v>624</v>
      </c>
      <c r="B2" s="187"/>
      <c r="C2" s="187"/>
      <c r="D2" s="27" t="s">
        <v>618</v>
      </c>
      <c r="E2" s="28" t="s">
        <v>620</v>
      </c>
    </row>
    <row r="3" spans="1:5" s="35" customFormat="1" ht="18.95" customHeight="1" x14ac:dyDescent="0.25">
      <c r="A3" s="187" t="s">
        <v>673</v>
      </c>
      <c r="B3" s="187"/>
      <c r="C3" s="187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1576012.57</v>
      </c>
      <c r="D10" s="34">
        <v>591994.56999999995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1576012.57</v>
      </c>
      <c r="D15" s="135">
        <f>SUM(D8:D14)</f>
        <v>591994.56999999995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5533.16</v>
      </c>
      <c r="D28" s="135">
        <f>SUM(D29:D36)</f>
        <v>5533.16</v>
      </c>
      <c r="E28" s="130"/>
    </row>
    <row r="29" spans="1:5" x14ac:dyDescent="0.2">
      <c r="A29" s="33">
        <v>1241</v>
      </c>
      <c r="B29" s="29" t="s">
        <v>239</v>
      </c>
      <c r="C29" s="34">
        <v>5533.16</v>
      </c>
      <c r="D29" s="132">
        <v>5533.16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5533.16</v>
      </c>
      <c r="D43" s="135">
        <f>D20+D28+D37</f>
        <v>5533.16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904390.22</v>
      </c>
      <c r="D47" s="135">
        <v>479370.93</v>
      </c>
    </row>
    <row r="48" spans="1:5" x14ac:dyDescent="0.2">
      <c r="A48" s="131"/>
      <c r="B48" s="136" t="s">
        <v>629</v>
      </c>
      <c r="C48" s="135">
        <f>C51+C63+C95+C98+C49</f>
        <v>110815.19</v>
      </c>
      <c r="D48" s="135">
        <f>D51+D63+D95+D98+D49</f>
        <v>10874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104589.19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104589.19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102067.99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2521.1999999999998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6226</v>
      </c>
      <c r="D98" s="135">
        <f>SUM(D99:D103)</f>
        <v>10874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6226</v>
      </c>
      <c r="D101" s="132">
        <v>10874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1015205.4099999999</v>
      </c>
      <c r="D126" s="135">
        <f>D47+D48+D104-D110-D113</f>
        <v>490244.93</v>
      </c>
    </row>
    <row r="132" spans="2:2" x14ac:dyDescent="0.2">
      <c r="B132" s="175"/>
    </row>
    <row r="133" spans="2:2" x14ac:dyDescent="0.2">
      <c r="B133" s="174" t="s">
        <v>674</v>
      </c>
    </row>
    <row r="134" spans="2:2" x14ac:dyDescent="0.2">
      <c r="B134" s="174" t="s">
        <v>675</v>
      </c>
    </row>
    <row r="135" spans="2:2" x14ac:dyDescent="0.2">
      <c r="B135" s="174" t="s">
        <v>676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scale="99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2023-01-25T17:56:48Z</cp:lastPrinted>
  <dcterms:created xsi:type="dcterms:W3CDTF">2012-12-11T20:36:24Z</dcterms:created>
  <dcterms:modified xsi:type="dcterms:W3CDTF">2023-01-25T17:56:58Z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