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SAP\SAP GUI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2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H23" i="5" s="1"/>
  <c r="E22" i="5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2" i="6"/>
  <c r="H41" i="6"/>
  <c r="H40" i="6"/>
  <c r="H39" i="6"/>
  <c r="H38" i="6"/>
  <c r="H37" i="6"/>
  <c r="H36" i="6"/>
  <c r="H35" i="6"/>
  <c r="H34" i="6"/>
  <c r="H33" i="6"/>
  <c r="H21" i="6"/>
  <c r="H16" i="6"/>
  <c r="H12" i="6"/>
  <c r="H11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E43" i="6" s="1"/>
  <c r="C33" i="6"/>
  <c r="C23" i="6"/>
  <c r="C13" i="6"/>
  <c r="C5" i="6"/>
  <c r="G42" i="5" l="1"/>
  <c r="F42" i="5"/>
  <c r="D42" i="5"/>
  <c r="H16" i="5"/>
  <c r="E16" i="8"/>
  <c r="H6" i="8"/>
  <c r="H16" i="8" s="1"/>
  <c r="H43" i="6"/>
  <c r="E23" i="6"/>
  <c r="H23" i="6" s="1"/>
  <c r="E13" i="6"/>
  <c r="D77" i="6"/>
  <c r="H13" i="6"/>
  <c r="C77" i="6"/>
  <c r="G77" i="6"/>
  <c r="F77" i="6"/>
  <c r="E5" i="6"/>
  <c r="H42" i="5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<sst xmlns="http://schemas.openxmlformats.org/spreadsheetml/2006/main" count="227" uniqueCount="148">
  <si>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</si>
  <si>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</si>
  <si>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</si>
  <si>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</si>
  <si>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</si>
  <si>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</si>
  <si>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</si>
  <si>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</si>
  <si>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</si>
  <si>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</si>
  <si>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</si>
  <si>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</si>
  <si>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</si>
  <si>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</si>
  <si>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</si>
  <si>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</si>
  <si>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</si>
  <si>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</si>
  <si>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</si>
  <si>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</si>
  <si>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</si>
  <si>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</si>
  <si>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</si>
  <si>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</si>
  <si>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</si>
  <si>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</si>
  <si>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</si>
  <si>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</si>
  <si>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</si>
  <si>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</si>
  <si>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</si>
  <si>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</si>
  <si>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</si>
  <si>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</si>
  <si>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</si>
  <si>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</si>
  <si>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</si>
  <si>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</si>
  <si>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</si>
  <si>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</si>
  <si>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</si>
  <si>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</si>
  <si>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</si>
  <si>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</si>
  <si>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</si>
  <si>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</si>
  <si>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</si>
  <si>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</si>
  <si>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</si>
  <si>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</si>
  <si>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</si>
  <si>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</si>
  <si>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</si>
  <si>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</si>
  <si>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</si>
  <si>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</si>
  <si>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</si>
  <si>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</si>
  <si>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</si>
  <si>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</si>
  <si>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</si>
  <si>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</si>
  <si>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</si>
  <si>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</si>
  <si>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</si>
  <si>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</si>
  <si>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</si>
  <si>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</si>
  <si>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</si>
  <si>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</si>
  <si>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</si>
  <si>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</si>
  <si>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</si>
  <si>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</si>
  <si>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</si>
  <si>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</si>
  <si>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</si>
  <si>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</si>
  <si>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</si>
  <si>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</si>
  <si>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</si>
  <si>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</si>
  <si>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</si>
  <si>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</si>
  <si>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</si>
  <si>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</si>
  <si>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</si>
  <si>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</si>
  <si>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</si>
  <si>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</si>
  <si>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</si>
  <si>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</si>
  <si>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</si>
  <si>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</si>
  <si>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</si>
  <si>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</si>
  <si>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</si>
  <si>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</si>
  <si>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</si>
  <si>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</si>
  <si>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</si>
  <si>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</si>
  <si>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</si>
  <si>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</si>
  <si>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</si>
  <si>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</si>
  <si>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</si>
  <si>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</si>
  <si>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</si>
  <si>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</si>
  <si>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</si>
  <si>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</si>
  <si>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</si>
  <si>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</si>
  <si>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</si>
  <si>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</si>
  <si>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</si>
  <si>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</si>
  <si>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</si>
  <si>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</si>
  <si>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</si>
  <si>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</si>
  <si>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</si>
  <si>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</si>
  <si>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</si>
  <si>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</si>
  <si>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</si>
  <si>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</si>
  <si>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</si>
  <si>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</si>
  <si>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</si>
  <si>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</si>
  <si>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</si>
  <si>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</si>
  <si>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SALAMANCA PARA LAS MUJERES
ESTADO ANALÍTICO DEL EJERCICIO DEL PRESUPUESTO DE EGRESOS
Clasificación por Objeto del Gasto (Capítulo y Concepto)
Del 1 de Enero al AL 30 DE JUNIO DEL 2020</t>
  </si>
  <si>
    <t>INSTITUTO MUNICIPAL DE SALAMANCA PARA LAS MUJERES
ESTADO ANALÍTICO DEL EJERCICIO DEL PRESUPUESTO DE EGRESOS
Clasificación Económica (por Tipo de Gasto)
Del 1 de Enero al AL 30 DE JUNIO DEL 2020</t>
  </si>
  <si>
    <t>INST MUN DE SALAMANCA PARA LAS MUJERES</t>
  </si>
  <si>
    <t>INSTITUTO MUNICIPAL DE SALAMANCA PARA LAS MUJERES
ESTADO ANALÍTICO DEL EJERCICIO DEL PRESUPUESTO DE EGRESOS
Clasificación Administrativa
Del 1 de Enero al AL 30 DE JUNIO DEL 2020</t>
  </si>
  <si>
    <t>Gobierno (Federal/Estatal/Municipal) de INSTITUTO MUNICIPAL DE SALAMANCA PARA LAS MUJERES
Estado Analítico del Ejercicio del Presupuesto de Egresos
Clasificación Administrativa
Del 1 de Enero al AL 30 DE JUNIO DEL 2020</t>
  </si>
  <si>
    <t>Sector Paraestatal del Gobierno (Federal/Estatal/Municipal) de INSTITUTO MUNICIPAL DE SALAMANCA PARA LAS MUJERES
Estado Analítico del Ejercicio del Presupuesto de Egresos
Clasificación Administrativa
Del 1 de Enero al AL 30 DE JUNIO DEL 2020</t>
  </si>
  <si>
    <t>INSTITUTO MUNICIPAL DE SALAMANCA PARA LAS MUJERES
ESTADO ANALÍTICO DEL EJERCICIO DEL PRESUPUESTO DE EGRESOS
Clasificación Funcional (Finalidad y Función)
Del 1 de Enero al AL 30 DE JUNIO DEL 2020</t>
  </si>
  <si>
    <t>“Bajo protesta de decir verdad declaramos que los Estados Financieros y sus notas, son razonablemente correctos y son responsabilidad del emisor”.</t>
  </si>
  <si>
    <t>AUTORIZA</t>
  </si>
  <si>
    <t>ELABORA</t>
  </si>
  <si>
    <t>LICDA. MARISELA MORALES</t>
  </si>
  <si>
    <t>EVELYN ALCOCER NAVARRO</t>
  </si>
  <si>
    <t>DIRECTORA DEL INSTITUTO MUNICIPAL DE SALAMANCA PARA LAS MUJERES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</si>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</sst>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3" fillId="0" borderId="0" xfId="8" applyFont="1" applyBorder="1" applyAlignment="1">
      <alignment horizontal="center" vertical="center" wrapText="1"/>
    </xf>
    <xf numFmtId="0" fontId="3" fillId="0" borderId="0" xfId="8" applyFont="1" applyAlignment="1" applyProtection="1">
      <alignment horizontal="left" vertical="top" wrapText="1"/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6" xfId="8" applyFont="1" applyBorder="1" applyAlignment="1" applyProtection="1">
      <alignment vertical="top" wrapText="1"/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6" xfId="8" applyFont="1" applyBorder="1" applyAlignment="1" applyProtection="1">
      <alignment vertical="top" wrapText="1"/>
      <protection locked="0"/>
    </xf>
    <xf numFmtId="0" fontId="0" fillId="0" borderId="0" xfId="0"/>
    <xf numFmtId="0" fontId="0" fillId="0" borderId="6" xfId="0" applyBorder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6" xfId="8" applyFont="1" applyBorder="1" applyAlignment="1" applyProtection="1">
      <alignment vertical="top" wrapText="1"/>
      <protection locked="0"/>
    </xf>
    <xf numFmtId="0" fontId="0" fillId="0" borderId="0" xfId="0" applyFont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6" xfId="8" applyFont="1" applyBorder="1" applyAlignment="1" applyProtection="1">
      <alignment vertical="top" wrapText="1"/>
      <protection locked="0"/>
    </xf>
  </cellXfs>
  <cellStyles count="32">
    <cellStyle name="Euro" xfId="1"/>
    <cellStyle name="Millares 2" xfId="2"/>
    <cellStyle name="Millares 2 2" xfId="3"/>
    <cellStyle name="Millares 2 2 2" xfId="25"/>
    <cellStyle name="Millares 2 2 3" xfId="17"/>
    <cellStyle name="Millares 2 3" xfId="4"/>
    <cellStyle name="Millares 2 3 2" xfId="26"/>
    <cellStyle name="Millares 2 3 3" xfId="18"/>
    <cellStyle name="Millares 2 4" xfId="24"/>
    <cellStyle name="Millares 2 5" xfId="16"/>
    <cellStyle name="Millares 3" xfId="5"/>
    <cellStyle name="Millares 3 2" xfId="27"/>
    <cellStyle name="Millares 3 3" xfId="19"/>
    <cellStyle name="Moneda 2" xfId="6"/>
    <cellStyle name="Moneda 2 2" xfId="28"/>
    <cellStyle name="Moneda 2 3" xfId="20"/>
    <cellStyle name="Normal" xfId="0" builtinId="0"/>
    <cellStyle name="Normal 2" xfId="7"/>
    <cellStyle name="Normal 2 2" xfId="8"/>
    <cellStyle name="Normal 2 3" xfId="29"/>
    <cellStyle name="Normal 2 4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1"/>
    <cellStyle name="Normal 6 2 3" xfId="23"/>
    <cellStyle name="Normal 6 3" xfId="30"/>
    <cellStyle name="Normal 6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workbookViewId="0">
      <selection activeCell="B82" sqref="B82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3053296.73</v>
      </c>
      <c r="D5" s="14">
        <f>SUM(D6:D12)</f>
        <v>0</v>
      </c>
      <c r="E5" s="14">
        <f>C5+D5</f>
        <v>3053296.73</v>
      </c>
      <c r="F5" s="14">
        <f>SUM(F6:F12)</f>
        <v>777896.13</v>
      </c>
      <c r="G5" s="14">
        <f>SUM(G6:G12)</f>
        <v>777896.13</v>
      </c>
      <c r="H5" s="14">
        <f>E5-F5</f>
        <v>2275400.6</v>
      </c>
    </row>
    <row r="6" spans="1:8" x14ac:dyDescent="0.2">
      <c r="A6" s="49">
        <v>1100</v>
      </c>
      <c r="B6" s="11" t="s">
        <v>76</v>
      </c>
      <c r="C6" s="15">
        <v>2223274.3199999998</v>
      </c>
      <c r="D6" s="15">
        <v>0</v>
      </c>
      <c r="E6" s="15">
        <f t="shared" ref="E6:E69" si="0">C6+D6</f>
        <v>2223274.3199999998</v>
      </c>
      <c r="F6" s="15">
        <v>724865.56</v>
      </c>
      <c r="G6" s="15">
        <v>724865.56</v>
      </c>
      <c r="H6" s="15">
        <f t="shared" ref="H6:H69" si="1">E6-F6</f>
        <v>1498408.7599999998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303726</v>
      </c>
      <c r="D8" s="15">
        <v>0</v>
      </c>
      <c r="E8" s="15">
        <f t="shared" si="0"/>
        <v>303726</v>
      </c>
      <c r="F8" s="15">
        <v>8989.25</v>
      </c>
      <c r="G8" s="15">
        <v>8989.25</v>
      </c>
      <c r="H8" s="15">
        <f t="shared" si="1"/>
        <v>294736.75</v>
      </c>
    </row>
    <row r="9" spans="1:8" x14ac:dyDescent="0.2">
      <c r="A9" s="49">
        <v>1400</v>
      </c>
      <c r="B9" s="11" t="s">
        <v>35</v>
      </c>
      <c r="C9" s="15">
        <v>526296.41</v>
      </c>
      <c r="D9" s="15">
        <v>0</v>
      </c>
      <c r="E9" s="15">
        <f t="shared" si="0"/>
        <v>526296.41</v>
      </c>
      <c r="F9" s="15">
        <v>44041.32</v>
      </c>
      <c r="G9" s="15">
        <v>44041.32</v>
      </c>
      <c r="H9" s="15">
        <f t="shared" si="1"/>
        <v>482255.09</v>
      </c>
    </row>
    <row r="10" spans="1:8" x14ac:dyDescent="0.2">
      <c r="A10" s="49">
        <v>1500</v>
      </c>
      <c r="B10" s="11" t="s">
        <v>79</v>
      </c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153900</v>
      </c>
      <c r="D13" s="15">
        <f>SUM(D14:D22)</f>
        <v>0</v>
      </c>
      <c r="E13" s="15">
        <f t="shared" si="0"/>
        <v>153900</v>
      </c>
      <c r="F13" s="15">
        <f>SUM(F14:F22)</f>
        <v>38945.360000000001</v>
      </c>
      <c r="G13" s="15">
        <f>SUM(G14:G22)</f>
        <v>38945.360000000001</v>
      </c>
      <c r="H13" s="15">
        <f t="shared" si="1"/>
        <v>114954.64</v>
      </c>
    </row>
    <row r="14" spans="1:8" x14ac:dyDescent="0.2">
      <c r="A14" s="49">
        <v>2100</v>
      </c>
      <c r="B14" s="11" t="s">
        <v>81</v>
      </c>
      <c r="C14" s="15">
        <v>38000</v>
      </c>
      <c r="D14" s="15">
        <v>0</v>
      </c>
      <c r="E14" s="15">
        <f t="shared" si="0"/>
        <v>38000</v>
      </c>
      <c r="F14" s="15">
        <v>10818.45</v>
      </c>
      <c r="G14" s="15">
        <v>10818.45</v>
      </c>
      <c r="H14" s="15">
        <f t="shared" si="1"/>
        <v>27181.55</v>
      </c>
    </row>
    <row r="15" spans="1:8" x14ac:dyDescent="0.2">
      <c r="A15" s="49">
        <v>2200</v>
      </c>
      <c r="B15" s="11" t="s">
        <v>82</v>
      </c>
      <c r="C15" s="15">
        <v>18400</v>
      </c>
      <c r="D15" s="15">
        <v>0</v>
      </c>
      <c r="E15" s="15">
        <f t="shared" si="0"/>
        <v>18400</v>
      </c>
      <c r="F15" s="15">
        <v>1358</v>
      </c>
      <c r="G15" s="15">
        <v>1358</v>
      </c>
      <c r="H15" s="15">
        <f t="shared" si="1"/>
        <v>17042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26500</v>
      </c>
      <c r="D17" s="15">
        <v>0</v>
      </c>
      <c r="E17" s="15">
        <f t="shared" si="0"/>
        <v>26500</v>
      </c>
      <c r="F17" s="15">
        <v>1143.02</v>
      </c>
      <c r="G17" s="15">
        <v>1143.02</v>
      </c>
      <c r="H17" s="15">
        <f t="shared" si="1"/>
        <v>25356.98</v>
      </c>
    </row>
    <row r="18" spans="1:8" x14ac:dyDescent="0.2">
      <c r="A18" s="49">
        <v>2500</v>
      </c>
      <c r="B18" s="11" t="s">
        <v>85</v>
      </c>
      <c r="C18" s="15">
        <v>2000</v>
      </c>
      <c r="D18" s="15">
        <v>0</v>
      </c>
      <c r="E18" s="15">
        <f t="shared" si="0"/>
        <v>2000</v>
      </c>
      <c r="F18" s="15">
        <v>1930</v>
      </c>
      <c r="G18" s="15">
        <v>1930</v>
      </c>
      <c r="H18" s="15">
        <f t="shared" si="1"/>
        <v>70</v>
      </c>
    </row>
    <row r="19" spans="1:8" x14ac:dyDescent="0.2">
      <c r="A19" s="49">
        <v>2600</v>
      </c>
      <c r="B19" s="11" t="s">
        <v>86</v>
      </c>
      <c r="C19" s="15">
        <v>36000</v>
      </c>
      <c r="D19" s="15">
        <v>0</v>
      </c>
      <c r="E19" s="15">
        <f t="shared" si="0"/>
        <v>36000</v>
      </c>
      <c r="F19" s="15">
        <v>6800.01</v>
      </c>
      <c r="G19" s="15">
        <v>6800.01</v>
      </c>
      <c r="H19" s="15">
        <f t="shared" si="1"/>
        <v>29199.989999999998</v>
      </c>
    </row>
    <row r="20" spans="1:8" x14ac:dyDescent="0.2">
      <c r="A20" s="49">
        <v>2700</v>
      </c>
      <c r="B20" s="11" t="s">
        <v>87</v>
      </c>
      <c r="C20" s="15">
        <v>15000</v>
      </c>
      <c r="D20" s="15">
        <v>0</v>
      </c>
      <c r="E20" s="15">
        <f t="shared" si="0"/>
        <v>15000</v>
      </c>
      <c r="F20" s="15">
        <v>13750.38</v>
      </c>
      <c r="G20" s="15">
        <v>13750.38</v>
      </c>
      <c r="H20" s="15">
        <f t="shared" si="1"/>
        <v>1249.6200000000008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18000</v>
      </c>
      <c r="D22" s="15">
        <v>0</v>
      </c>
      <c r="E22" s="15">
        <f t="shared" si="0"/>
        <v>18000</v>
      </c>
      <c r="F22" s="15">
        <v>3145.5</v>
      </c>
      <c r="G22" s="15">
        <v>3145.5</v>
      </c>
      <c r="H22" s="15">
        <f t="shared" si="1"/>
        <v>14854.5</v>
      </c>
    </row>
    <row r="23" spans="1:8" x14ac:dyDescent="0.2">
      <c r="A23" s="48" t="s">
        <v>69</v>
      </c>
      <c r="B23" s="7"/>
      <c r="C23" s="15">
        <f>SUM(C24:C32)</f>
        <v>1252803.27</v>
      </c>
      <c r="D23" s="15">
        <f>SUM(D24:D32)</f>
        <v>0</v>
      </c>
      <c r="E23" s="15">
        <f t="shared" si="0"/>
        <v>1252803.27</v>
      </c>
      <c r="F23" s="15">
        <f>SUM(F24:F32)</f>
        <v>254767.56</v>
      </c>
      <c r="G23" s="15">
        <f>SUM(G24:G32)</f>
        <v>242639.56</v>
      </c>
      <c r="H23" s="15">
        <f t="shared" si="1"/>
        <v>998035.71</v>
      </c>
    </row>
    <row r="24" spans="1:8" x14ac:dyDescent="0.2">
      <c r="A24" s="49">
        <v>3100</v>
      </c>
      <c r="B24" s="11" t="s">
        <v>90</v>
      </c>
      <c r="C24" s="15">
        <v>35700</v>
      </c>
      <c r="D24" s="15">
        <v>0</v>
      </c>
      <c r="E24" s="15">
        <f t="shared" si="0"/>
        <v>35700</v>
      </c>
      <c r="F24" s="15">
        <v>8367</v>
      </c>
      <c r="G24" s="15">
        <v>7981</v>
      </c>
      <c r="H24" s="15">
        <f t="shared" si="1"/>
        <v>27333</v>
      </c>
    </row>
    <row r="25" spans="1:8" x14ac:dyDescent="0.2">
      <c r="A25" s="49">
        <v>3200</v>
      </c>
      <c r="B25" s="11" t="s">
        <v>91</v>
      </c>
      <c r="C25" s="15">
        <v>260400</v>
      </c>
      <c r="D25" s="15">
        <v>0</v>
      </c>
      <c r="E25" s="15">
        <f t="shared" si="0"/>
        <v>260400</v>
      </c>
      <c r="F25" s="15">
        <v>48720</v>
      </c>
      <c r="G25" s="15">
        <v>48720</v>
      </c>
      <c r="H25" s="15">
        <f t="shared" si="1"/>
        <v>211680</v>
      </c>
    </row>
    <row r="26" spans="1:8" x14ac:dyDescent="0.2">
      <c r="A26" s="49">
        <v>3300</v>
      </c>
      <c r="B26" s="11" t="s">
        <v>92</v>
      </c>
      <c r="C26" s="15">
        <v>25000</v>
      </c>
      <c r="D26" s="15">
        <v>0</v>
      </c>
      <c r="E26" s="15">
        <f t="shared" si="0"/>
        <v>25000</v>
      </c>
      <c r="F26" s="15">
        <v>2110.0300000000002</v>
      </c>
      <c r="G26" s="15">
        <v>2110.0300000000002</v>
      </c>
      <c r="H26" s="15">
        <f t="shared" si="1"/>
        <v>22889.97</v>
      </c>
    </row>
    <row r="27" spans="1:8" x14ac:dyDescent="0.2">
      <c r="A27" s="49">
        <v>3400</v>
      </c>
      <c r="B27" s="11" t="s">
        <v>93</v>
      </c>
      <c r="C27" s="15">
        <v>5400</v>
      </c>
      <c r="D27" s="15">
        <v>0</v>
      </c>
      <c r="E27" s="15">
        <f t="shared" si="0"/>
        <v>5400</v>
      </c>
      <c r="F27" s="15">
        <v>2270.12</v>
      </c>
      <c r="G27" s="15">
        <v>2270.12</v>
      </c>
      <c r="H27" s="15">
        <f t="shared" si="1"/>
        <v>3129.88</v>
      </c>
    </row>
    <row r="28" spans="1:8" x14ac:dyDescent="0.2">
      <c r="A28" s="49">
        <v>3500</v>
      </c>
      <c r="B28" s="11" t="s">
        <v>94</v>
      </c>
      <c r="C28" s="15">
        <v>27000</v>
      </c>
      <c r="D28" s="15">
        <v>0</v>
      </c>
      <c r="E28" s="15">
        <f t="shared" si="0"/>
        <v>27000</v>
      </c>
      <c r="F28" s="15">
        <v>1796.84</v>
      </c>
      <c r="G28" s="15">
        <v>1796.84</v>
      </c>
      <c r="H28" s="15">
        <f t="shared" si="1"/>
        <v>25203.16</v>
      </c>
    </row>
    <row r="29" spans="1:8" x14ac:dyDescent="0.2">
      <c r="A29" s="49">
        <v>3600</v>
      </c>
      <c r="B29" s="11" t="s">
        <v>95</v>
      </c>
      <c r="C29" s="15">
        <v>29754</v>
      </c>
      <c r="D29" s="15">
        <v>0</v>
      </c>
      <c r="E29" s="15">
        <f t="shared" si="0"/>
        <v>29754</v>
      </c>
      <c r="F29" s="15">
        <v>13775</v>
      </c>
      <c r="G29" s="15">
        <v>11571</v>
      </c>
      <c r="H29" s="15">
        <f t="shared" si="1"/>
        <v>15979</v>
      </c>
    </row>
    <row r="30" spans="1:8" x14ac:dyDescent="0.2">
      <c r="A30" s="49">
        <v>3700</v>
      </c>
      <c r="B30" s="11" t="s">
        <v>96</v>
      </c>
      <c r="C30" s="15">
        <v>3000</v>
      </c>
      <c r="D30" s="15">
        <v>0</v>
      </c>
      <c r="E30" s="15">
        <f t="shared" si="0"/>
        <v>3000</v>
      </c>
      <c r="F30" s="15">
        <v>439</v>
      </c>
      <c r="G30" s="15">
        <v>439</v>
      </c>
      <c r="H30" s="15">
        <f t="shared" si="1"/>
        <v>2561</v>
      </c>
    </row>
    <row r="31" spans="1:8" x14ac:dyDescent="0.2">
      <c r="A31" s="49">
        <v>3800</v>
      </c>
      <c r="B31" s="11" t="s">
        <v>97</v>
      </c>
      <c r="C31" s="15">
        <v>805901.26</v>
      </c>
      <c r="D31" s="15">
        <v>0</v>
      </c>
      <c r="E31" s="15">
        <f t="shared" si="0"/>
        <v>805901.26</v>
      </c>
      <c r="F31" s="15">
        <v>158968.57</v>
      </c>
      <c r="G31" s="15">
        <v>149430.57</v>
      </c>
      <c r="H31" s="15">
        <f t="shared" si="1"/>
        <v>646932.68999999994</v>
      </c>
    </row>
    <row r="32" spans="1:8" x14ac:dyDescent="0.2">
      <c r="A32" s="49">
        <v>3900</v>
      </c>
      <c r="B32" s="11" t="s">
        <v>19</v>
      </c>
      <c r="C32" s="15">
        <v>60648.01</v>
      </c>
      <c r="D32" s="15">
        <v>0</v>
      </c>
      <c r="E32" s="15">
        <f t="shared" si="0"/>
        <v>60648.01</v>
      </c>
      <c r="F32" s="15">
        <v>18321</v>
      </c>
      <c r="G32" s="15">
        <v>18321</v>
      </c>
      <c r="H32" s="15">
        <f t="shared" si="1"/>
        <v>42327.01</v>
      </c>
    </row>
    <row r="33" spans="1:8" x14ac:dyDescent="0.2">
      <c r="A33" s="48" t="s">
        <v>70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40000</v>
      </c>
      <c r="D43" s="15">
        <f>SUM(D44:D52)</f>
        <v>0</v>
      </c>
      <c r="E43" s="15">
        <f t="shared" si="0"/>
        <v>40000</v>
      </c>
      <c r="F43" s="15">
        <f>SUM(F44:F52)</f>
        <v>0</v>
      </c>
      <c r="G43" s="15">
        <f>SUM(G44:G52)</f>
        <v>0</v>
      </c>
      <c r="H43" s="15">
        <f t="shared" si="1"/>
        <v>40000</v>
      </c>
    </row>
    <row r="44" spans="1:8" x14ac:dyDescent="0.2">
      <c r="A44" s="49">
        <v>5100</v>
      </c>
      <c r="B44" s="11" t="s">
        <v>105</v>
      </c>
      <c r="C44" s="15">
        <v>40000</v>
      </c>
      <c r="D44" s="15">
        <v>0</v>
      </c>
      <c r="E44" s="15">
        <f t="shared" si="0"/>
        <v>40000</v>
      </c>
      <c r="F44" s="15">
        <v>0</v>
      </c>
      <c r="G44" s="15">
        <v>0</v>
      </c>
      <c r="H44" s="15">
        <f t="shared" si="1"/>
        <v>40000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4500000</v>
      </c>
      <c r="D77" s="17">
        <f t="shared" si="4"/>
        <v>0</v>
      </c>
      <c r="E77" s="17">
        <f t="shared" si="4"/>
        <v>4500000</v>
      </c>
      <c r="F77" s="17">
        <f t="shared" si="4"/>
        <v>1071609.05</v>
      </c>
      <c r="G77" s="17">
        <f t="shared" si="4"/>
        <v>1059481.05</v>
      </c>
      <c r="H77" s="17">
        <f t="shared" si="4"/>
        <v>3428390.95</v>
      </c>
    </row>
    <row r="79" spans="1:8" x14ac:dyDescent="0.2">
      <c r="A79" s="65"/>
      <c r="B79" s="63" t="s">
        <v>141</v>
      </c>
      <c r="C79" s="63"/>
      <c r="D79" s="63"/>
      <c r="E79" s="63"/>
      <c r="F79" s="63"/>
    </row>
    <row r="80" spans="1:8" x14ac:dyDescent="0.2">
      <c r="A80" s="65"/>
      <c r="B80" s="68"/>
      <c r="C80" s="68"/>
      <c r="D80" s="69"/>
      <c r="E80" s="65"/>
      <c r="F80" s="65"/>
    </row>
    <row r="81" spans="2:6" x14ac:dyDescent="0.2">
      <c r="B81" s="68"/>
      <c r="C81" s="68"/>
      <c r="D81" s="68"/>
      <c r="E81" s="65"/>
      <c r="F81" s="66"/>
    </row>
    <row r="82" spans="2:6" x14ac:dyDescent="0.2">
      <c r="B82" s="70"/>
      <c r="C82" s="68"/>
      <c r="D82" s="70"/>
      <c r="E82" s="67"/>
      <c r="F82" s="66"/>
    </row>
    <row r="83" spans="2:6" x14ac:dyDescent="0.2">
      <c r="B83" s="68" t="s">
        <v>142</v>
      </c>
      <c r="C83" s="68"/>
      <c r="D83" s="68" t="s">
        <v>143</v>
      </c>
      <c r="E83" s="65"/>
      <c r="F83" s="66"/>
    </row>
    <row r="84" spans="2:6" x14ac:dyDescent="0.2">
      <c r="B84" s="68" t="s">
        <v>144</v>
      </c>
      <c r="C84" s="68"/>
      <c r="D84" s="64" t="s">
        <v>145</v>
      </c>
      <c r="E84" s="64"/>
      <c r="F84" s="66"/>
    </row>
    <row r="85" spans="2:6" ht="22.5" x14ac:dyDescent="0.2">
      <c r="B85" s="68" t="s">
        <v>146</v>
      </c>
      <c r="C85" s="68"/>
      <c r="D85" s="64" t="s">
        <v>147</v>
      </c>
      <c r="E85" s="64"/>
      <c r="F85" s="66"/>
    </row>
  </sheetData>
  <sheetProtection formatCells="0" formatColumns="0" formatRows="0" autoFilter="0"/>
  <mergeCells count="7">
    <mergeCell ref="D85:E85"/>
    <mergeCell ref="B79:F79"/>
    <mergeCell ref="A1:H1"/>
    <mergeCell ref="C2:G2"/>
    <mergeCell ref="H2:H3"/>
    <mergeCell ref="A2:B4"/>
    <mergeCell ref="D84:E8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zoomScaleNormal="100" workbookViewId="0">
      <selection sqref="A1:H25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4460000</v>
      </c>
      <c r="D6" s="50">
        <v>0</v>
      </c>
      <c r="E6" s="50">
        <f>C6+D6</f>
        <v>4460000</v>
      </c>
      <c r="F6" s="50">
        <v>1071609.05</v>
      </c>
      <c r="G6" s="50">
        <v>1059481.05</v>
      </c>
      <c r="H6" s="50">
        <f>E6-F6</f>
        <v>3388390.95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40000</v>
      </c>
      <c r="D8" s="50">
        <v>0</v>
      </c>
      <c r="E8" s="50">
        <f>C8+D8</f>
        <v>40000</v>
      </c>
      <c r="F8" s="50">
        <v>0</v>
      </c>
      <c r="G8" s="50">
        <v>0</v>
      </c>
      <c r="H8" s="50">
        <f>E8-F8</f>
        <v>40000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4500000</v>
      </c>
      <c r="D16" s="17">
        <f>SUM(D6+D8+D10+D12+D14)</f>
        <v>0</v>
      </c>
      <c r="E16" s="17">
        <f>SUM(E6+E8+E10+E12+E14)</f>
        <v>4500000</v>
      </c>
      <c r="F16" s="17">
        <f t="shared" ref="F16:H16" si="0">SUM(F6+F8+F10+F12+F14)</f>
        <v>1071609.05</v>
      </c>
      <c r="G16" s="17">
        <f t="shared" si="0"/>
        <v>1059481.05</v>
      </c>
      <c r="H16" s="17">
        <f t="shared" si="0"/>
        <v>3428390.95</v>
      </c>
    </row>
    <row r="19" spans="1:7" x14ac:dyDescent="0.2">
      <c r="A19" s="66"/>
      <c r="B19" s="63" t="s">
        <v>141</v>
      </c>
      <c r="C19" s="63"/>
      <c r="D19" s="63"/>
      <c r="E19" s="63"/>
      <c r="F19" s="63"/>
      <c r="G19" s="63"/>
    </row>
    <row r="20" spans="1:7" x14ac:dyDescent="0.2">
      <c r="A20" s="66"/>
      <c r="B20" s="66"/>
      <c r="C20" s="66"/>
      <c r="D20" s="66"/>
      <c r="E20" s="66"/>
      <c r="F20" s="66"/>
      <c r="G20" s="66"/>
    </row>
    <row r="21" spans="1:7" x14ac:dyDescent="0.2">
      <c r="A21" s="66"/>
      <c r="B21" s="66"/>
      <c r="C21" s="66"/>
      <c r="D21" s="66"/>
      <c r="E21" s="66"/>
      <c r="F21" s="66"/>
      <c r="G21" s="66"/>
    </row>
    <row r="22" spans="1:7" x14ac:dyDescent="0.2">
      <c r="A22" s="66"/>
      <c r="B22" s="75"/>
      <c r="C22" s="74"/>
      <c r="D22" s="75"/>
      <c r="E22" s="73"/>
      <c r="F22" s="71"/>
      <c r="G22" s="71"/>
    </row>
    <row r="23" spans="1:7" x14ac:dyDescent="0.2">
      <c r="A23" s="66"/>
      <c r="B23" s="74" t="s">
        <v>142</v>
      </c>
      <c r="C23" s="74"/>
      <c r="D23" s="74" t="s">
        <v>143</v>
      </c>
      <c r="E23" s="71"/>
      <c r="F23" s="71"/>
      <c r="G23" s="71"/>
    </row>
    <row r="24" spans="1:7" x14ac:dyDescent="0.2">
      <c r="A24" s="66"/>
      <c r="B24" s="74" t="s">
        <v>144</v>
      </c>
      <c r="C24" s="74"/>
      <c r="D24" s="64" t="s">
        <v>145</v>
      </c>
      <c r="E24" s="64"/>
      <c r="F24" s="71"/>
      <c r="G24" s="71"/>
    </row>
    <row r="25" spans="1:7" ht="22.5" x14ac:dyDescent="0.2">
      <c r="A25" s="66"/>
      <c r="B25" s="74" t="s">
        <v>146</v>
      </c>
      <c r="C25" s="74"/>
      <c r="D25" s="64" t="s">
        <v>147</v>
      </c>
      <c r="E25" s="64"/>
      <c r="F25" s="71"/>
      <c r="G25" s="71"/>
    </row>
  </sheetData>
  <sheetProtection formatCells="0" formatColumns="0" formatRows="0" autoFilter="0"/>
  <mergeCells count="7">
    <mergeCell ref="D25:E25"/>
    <mergeCell ref="B19:G19"/>
    <mergeCell ref="A1:H1"/>
    <mergeCell ref="C2:G2"/>
    <mergeCell ref="H2:H3"/>
    <mergeCell ref="A2:B4"/>
    <mergeCell ref="D24:E24"/>
  </mergeCells>
  <printOptions horizontalCentered="1"/>
  <pageMargins left="0.7" right="0.7" top="0.75" bottom="0.75" header="0.3" footer="0.3"/>
  <pageSetup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opLeftCell="A10" workbookViewId="0">
      <selection activeCell="A54" sqref="A54:F6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4500000</v>
      </c>
      <c r="D7" s="15">
        <v>0</v>
      </c>
      <c r="E7" s="15">
        <f>C7+D7</f>
        <v>4500000</v>
      </c>
      <c r="F7" s="15">
        <v>1071609.05</v>
      </c>
      <c r="G7" s="15">
        <v>1059481.05</v>
      </c>
      <c r="H7" s="15">
        <f>E7-F7</f>
        <v>3428390.95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4500000</v>
      </c>
      <c r="D16" s="23">
        <f t="shared" si="2"/>
        <v>0</v>
      </c>
      <c r="E16" s="23">
        <f t="shared" si="2"/>
        <v>4500000</v>
      </c>
      <c r="F16" s="23">
        <f t="shared" si="2"/>
        <v>1071609.05</v>
      </c>
      <c r="G16" s="23">
        <f t="shared" si="2"/>
        <v>1059481.05</v>
      </c>
      <c r="H16" s="23">
        <f t="shared" si="2"/>
        <v>3428390.95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4" spans="1:8" x14ac:dyDescent="0.2">
      <c r="A54" s="76"/>
      <c r="B54" s="63" t="s">
        <v>141</v>
      </c>
      <c r="C54" s="63"/>
      <c r="D54" s="63"/>
      <c r="E54" s="63"/>
      <c r="F54" s="63"/>
    </row>
    <row r="55" spans="1:8" x14ac:dyDescent="0.2">
      <c r="A55" s="72"/>
      <c r="B55" s="72"/>
      <c r="C55" s="72"/>
      <c r="D55" s="72"/>
      <c r="E55" s="72"/>
      <c r="F55" s="72"/>
    </row>
    <row r="56" spans="1:8" x14ac:dyDescent="0.2">
      <c r="A56" s="72"/>
      <c r="B56" s="72"/>
      <c r="C56" s="72"/>
      <c r="D56" s="72"/>
      <c r="E56" s="72"/>
      <c r="F56" s="72"/>
    </row>
    <row r="57" spans="1:8" x14ac:dyDescent="0.2">
      <c r="A57" s="76"/>
      <c r="B57" s="79"/>
      <c r="C57" s="78"/>
      <c r="D57" s="79"/>
      <c r="E57" s="77"/>
      <c r="F57" s="76"/>
    </row>
    <row r="58" spans="1:8" x14ac:dyDescent="0.2">
      <c r="A58" s="76"/>
      <c r="B58" s="78" t="s">
        <v>142</v>
      </c>
      <c r="C58" s="78"/>
      <c r="D58" s="78" t="s">
        <v>143</v>
      </c>
      <c r="E58" s="76"/>
      <c r="F58" s="76"/>
    </row>
    <row r="59" spans="1:8" x14ac:dyDescent="0.2">
      <c r="A59" s="76"/>
      <c r="B59" s="78" t="s">
        <v>144</v>
      </c>
      <c r="C59" s="78"/>
      <c r="D59" s="64" t="s">
        <v>145</v>
      </c>
      <c r="E59" s="64"/>
      <c r="F59" s="76"/>
    </row>
    <row r="60" spans="1:8" ht="22.5" x14ac:dyDescent="0.2">
      <c r="A60" s="76"/>
      <c r="B60" s="78" t="s">
        <v>146</v>
      </c>
      <c r="C60" s="78"/>
      <c r="D60" s="64" t="s">
        <v>147</v>
      </c>
      <c r="E60" s="64"/>
      <c r="F60" s="76"/>
    </row>
  </sheetData>
  <sheetProtection formatCells="0" formatColumns="0" formatRows="0" insertRows="0" deleteRows="0" autoFilter="0"/>
  <mergeCells count="15">
    <mergeCell ref="B54:F54"/>
    <mergeCell ref="D59:E59"/>
    <mergeCell ref="D60:E60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workbookViewId="0">
      <selection sqref="A1:H5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4500000</v>
      </c>
      <c r="D16" s="15">
        <f t="shared" si="3"/>
        <v>0</v>
      </c>
      <c r="E16" s="15">
        <f t="shared" si="3"/>
        <v>4500000</v>
      </c>
      <c r="F16" s="15">
        <f t="shared" si="3"/>
        <v>1071609.05</v>
      </c>
      <c r="G16" s="15">
        <f t="shared" si="3"/>
        <v>1059481.05</v>
      </c>
      <c r="H16" s="15">
        <f t="shared" si="3"/>
        <v>3428390.95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4500000</v>
      </c>
      <c r="D23" s="15">
        <v>0</v>
      </c>
      <c r="E23" s="15">
        <f t="shared" si="5"/>
        <v>4500000</v>
      </c>
      <c r="F23" s="15">
        <v>1071609.05</v>
      </c>
      <c r="G23" s="15">
        <v>1059481.05</v>
      </c>
      <c r="H23" s="15">
        <f t="shared" si="4"/>
        <v>3428390.95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4500000</v>
      </c>
      <c r="D42" s="23">
        <f t="shared" si="12"/>
        <v>0</v>
      </c>
      <c r="E42" s="23">
        <f t="shared" si="12"/>
        <v>4500000</v>
      </c>
      <c r="F42" s="23">
        <f t="shared" si="12"/>
        <v>1071609.05</v>
      </c>
      <c r="G42" s="23">
        <f t="shared" si="12"/>
        <v>1059481.05</v>
      </c>
      <c r="H42" s="23">
        <f t="shared" si="12"/>
        <v>3428390.95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46" spans="1:8" x14ac:dyDescent="0.2">
      <c r="A46" s="81"/>
      <c r="B46" s="63" t="s">
        <v>141</v>
      </c>
      <c r="C46" s="63"/>
      <c r="D46" s="63"/>
      <c r="E46" s="63"/>
      <c r="F46" s="63"/>
    </row>
    <row r="47" spans="1:8" x14ac:dyDescent="0.2">
      <c r="A47" s="80"/>
      <c r="B47" s="80"/>
      <c r="C47" s="80"/>
      <c r="D47" s="80"/>
      <c r="E47" s="80"/>
      <c r="F47" s="80"/>
    </row>
    <row r="48" spans="1:8" x14ac:dyDescent="0.2">
      <c r="A48" s="80"/>
      <c r="B48" s="80"/>
      <c r="C48" s="80"/>
      <c r="D48" s="80"/>
      <c r="E48" s="80"/>
      <c r="F48" s="80"/>
    </row>
    <row r="49" spans="1:6" x14ac:dyDescent="0.2">
      <c r="A49" s="80"/>
      <c r="B49" s="85"/>
      <c r="C49" s="84"/>
      <c r="D49" s="85"/>
      <c r="E49" s="83"/>
      <c r="F49" s="80"/>
    </row>
    <row r="50" spans="1:6" x14ac:dyDescent="0.2">
      <c r="A50" s="80"/>
      <c r="B50" s="84" t="s">
        <v>142</v>
      </c>
      <c r="C50" s="84"/>
      <c r="D50" s="84" t="s">
        <v>143</v>
      </c>
      <c r="E50" s="82"/>
      <c r="F50" s="80"/>
    </row>
    <row r="51" spans="1:6" x14ac:dyDescent="0.2">
      <c r="A51" s="80"/>
      <c r="B51" s="84" t="s">
        <v>144</v>
      </c>
      <c r="C51" s="84"/>
      <c r="D51" s="64" t="s">
        <v>145</v>
      </c>
      <c r="E51" s="64"/>
      <c r="F51" s="80"/>
    </row>
    <row r="52" spans="1:6" ht="22.5" x14ac:dyDescent="0.2">
      <c r="A52" s="80"/>
      <c r="B52" s="84" t="s">
        <v>146</v>
      </c>
      <c r="C52" s="84"/>
      <c r="D52" s="64" t="s">
        <v>147</v>
      </c>
      <c r="E52" s="64"/>
      <c r="F52" s="80"/>
    </row>
  </sheetData>
  <sheetProtection formatCells="0" formatColumns="0" formatRows="0" autoFilter="0"/>
  <mergeCells count="7">
    <mergeCell ref="D51:E51"/>
    <mergeCell ref="D52:E52"/>
    <mergeCell ref="B46:F46"/>
    <mergeCell ref="A1:H1"/>
    <mergeCell ref="A2:B4"/>
    <mergeCell ref="C2:G2"/>
    <mergeCell ref="H2:H3"/>
  </mergeCells>
  <printOptions horizontalCentered="1"/>
  <pageMargins left="0.7" right="0.7" top="0.75" bottom="0.75" header="0.3" footer="0.3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2020-07-20T17:14:59Z</cp:lastPrinted>
  <dcterms:created xsi:type="dcterms:W3CDTF">2014-02-10T03:37:14Z</dcterms:created>
  <dcterms:modified xsi:type="dcterms:W3CDTF">2020-07-20T17:16:04Z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