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INFORM FINANC D IC 2020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2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H23" i="5" s="1"/>
  <c r="E22" i="5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6" i="6"/>
  <c r="H45" i="6"/>
  <c r="H42" i="6"/>
  <c r="H41" i="6"/>
  <c r="H40" i="6"/>
  <c r="H39" i="6"/>
  <c r="H38" i="6"/>
  <c r="H37" i="6"/>
  <c r="H36" i="6"/>
  <c r="H35" i="6"/>
  <c r="H34" i="6"/>
  <c r="H33" i="6"/>
  <c r="H21" i="6"/>
  <c r="H16" i="6"/>
  <c r="H12" i="6"/>
  <c r="H11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H47" i="6" s="1"/>
  <c r="E46" i="6"/>
  <c r="E45" i="6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43" i="6"/>
  <c r="H43" i="6" s="1"/>
  <c r="E23" i="6"/>
  <c r="H23" i="6" s="1"/>
  <c r="F77" i="6"/>
  <c r="E13" i="6"/>
  <c r="H13" i="6" s="1"/>
  <c r="D77" i="6"/>
  <c r="C77" i="6"/>
  <c r="G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<sst xmlns="http://schemas.openxmlformats.org/spreadsheetml/2006/main" count="227" uniqueCount="148">
  <si>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</si>
  <si>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</si>
  <si>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</si>
  <si>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</si>
  <si>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</si>
  <si>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</si>
  <si>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</si>
  <si>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</si>
  <si>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</si>
  <si>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</si>
  <si>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</si>
  <si>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</si>
  <si>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</si>
  <si>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</si>
  <si>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</si>
  <si>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</si>
  <si>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</si>
  <si>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</si>
  <si>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</si>
  <si>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</si>
  <si>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</si>
  <si>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</si>
  <si>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</si>
  <si>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</si>
  <si>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</si>
  <si>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</si>
  <si>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</si>
  <si>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</si>
  <si>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</si>
  <si>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</si>
  <si>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</si>
  <si>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</si>
  <si>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</si>
  <si>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</si>
  <si>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</si>
  <si>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</si>
  <si>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</si>
  <si>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</si>
  <si>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</si>
  <si>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</si>
  <si>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</si>
  <si>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</si>
  <si>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</si>
  <si>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</si>
  <si>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</si>
  <si>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</si>
  <si>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</si>
  <si>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</si>
  <si>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</si>
  <si>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</si>
  <si>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</si>
  <si>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</si>
  <si>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</si>
  <si>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</si>
  <si>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</si>
  <si>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</si>
  <si>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</si>
  <si>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</si>
  <si>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</si>
  <si>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</si>
  <si>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</si>
  <si>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</si>
  <si>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</si>
  <si>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</si>
  <si>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</si>
  <si>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</si>
  <si>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</si>
  <si>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</si>
  <si>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</si>
  <si>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</si>
  <si>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</si>
  <si>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</si>
  <si>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</si>
  <si>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</si>
  <si>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</si>
  <si>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</si>
  <si>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</si>
  <si>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</si>
  <si>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</si>
  <si>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</si>
  <si>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</si>
  <si>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</si>
  <si>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</si>
  <si>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</si>
  <si>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</si>
  <si>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</si>
  <si>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</si>
  <si>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</si>
  <si>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</si>
  <si>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</si>
  <si>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</si>
  <si>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</si>
  <si>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</si>
  <si>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</si>
  <si>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</si>
  <si>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</si>
  <si>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</si>
  <si>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</si>
  <si>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</si>
  <si>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</si>
  <si>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</si>
  <si>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</si>
  <si>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</si>
  <si>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</si>
  <si>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</si>
  <si>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</si>
  <si>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</si>
  <si>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</si>
  <si>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</si>
  <si>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</si>
  <si>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</si>
  <si>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</si>
  <si>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</si>
  <si>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</si>
  <si>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</si>
  <si>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</si>
  <si>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</si>
  <si>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</si>
  <si>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</si>
  <si>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</si>
  <si>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</si>
  <si>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</si>
  <si>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</si>
  <si>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</si>
  <si>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</si>
  <si>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</si>
  <si>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</si>
  <si>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</si>
  <si>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</si>
  <si>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</si>
  <si>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</si>
  <si>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</si>
  <si>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</si>
  <si>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</si>
  <si>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SALAMANCA PARA LAS MUJERES
ESTADO ANALÍTICO DEL EJERCICIO DEL PRESUPUESTO DE EGRESOS
CLASIFICACIÓN POR OBJETO DEL GASTO (CAPÍTULO Y CONCEPTO)
DEL 1 ENERO AL 31 DE DICIEMBRE DEL 2020</t>
  </si>
  <si>
    <t>INSTITUTO MUNICIPAL DE SALAMANCA PARA LAS MUJERES
ESTADO ANALÍTICO DEL EJERCICIO DEL PRESUPUESTO DE EGRESOS
CLASIFICACION ECÓNOMICA (POR TIPO DE GASTO)
DEL 1 ENERO AL 31 DE DICIEMBRE DEL 2020</t>
  </si>
  <si>
    <t>INST MUN DE SALAMANCA PARA LAS MUJERES</t>
  </si>
  <si>
    <t>INSTITUTO MUNICIPAL DE SALAMANCA PARA LAS MUJERES
ESTADO ANALÍTICO DEL EJERCICIO DEL PRESUPUESTO DE EGRESOS
CLASIFICACIÓN ADMINISTRATIVA
DEL 1 ENERO AL 31 DE DICIEMBRE DEL 2020</t>
  </si>
  <si>
    <t>Gobierno (Federal/Estatal/Municipal) de INSTITUTO MUNICIPAL DE SALAMANCA PARA LAS MUJERES
Estado Analítico del Ejercicio del Presupuesto de Egresos
Clasificación Administrativa
DEL 1 ENERO AL 31 DE DICIEMBRE DEL 2020</t>
  </si>
  <si>
    <t>Sector Paraestatal del Gobierno (Federal/Estatal/Municipal) de INSTITUTO MUNICIPAL DE SALAMANCA PARA LAS MUJERES
Estado Analítico del Ejercicio del Presupuesto de Egresos
Clasificación Administrativa
DEL 1 ENERO AL 31 DE DICIEMBRE DEL 2020</t>
  </si>
  <si>
    <t>INSTITUTO MUNICIPAL DE SALAMANCA PARA LAS MUJERES
ESTADO ANALÍTICO DEL EJERCICIO DEL PRESUPUESTO DE EGRESOS
CLASIFICACIÓN FUNCIONAL (FINALIDAD Y FUNCIÓN)
DEL 1 ENERO AL 31 DE DICIEMBRE DEL 2020</t>
  </si>
  <si>
    <t>"Bajo protesta de decir verdad declaramos que los Estados Financieros y sus notas, son razonablemente correctos y son responsabilidad del emisor"</t>
  </si>
  <si>
    <t>AUTORIZA</t>
  </si>
  <si>
    <t>ELABORA</t>
  </si>
  <si>
    <t>LICDA. MARISELA MORALES</t>
  </si>
  <si>
    <t>YAMILA BELMAN QUINTANA</t>
  </si>
  <si>
    <t>DIRECTORA DEL INSTITUTO MUNICIPAL DE SALAMANCA PARA LAS MUJERES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</si>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</sst>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showGridLines="0" workbookViewId="0">
      <selection activeCell="J68" sqref="J6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3053296.73</v>
      </c>
      <c r="D5" s="14">
        <f>SUM(D6:D12)</f>
        <v>65232.55</v>
      </c>
      <c r="E5" s="14">
        <f>C5+D5</f>
        <v>3118529.28</v>
      </c>
      <c r="F5" s="14">
        <f>SUM(F6:F12)</f>
        <v>1923873.9400000002</v>
      </c>
      <c r="G5" s="14">
        <f>SUM(G6:G12)</f>
        <v>1923873.9400000002</v>
      </c>
      <c r="H5" s="14">
        <f>E5-F5</f>
        <v>1194655.3399999996</v>
      </c>
    </row>
    <row r="6" spans="1:8" x14ac:dyDescent="0.2">
      <c r="A6" s="49">
        <v>1100</v>
      </c>
      <c r="B6" s="11" t="s">
        <v>76</v>
      </c>
      <c r="C6" s="15">
        <v>2223274.3199999998</v>
      </c>
      <c r="D6" s="15">
        <v>43979.91</v>
      </c>
      <c r="E6" s="15">
        <f t="shared" ref="E6:E69" si="0">C6+D6</f>
        <v>2267254.23</v>
      </c>
      <c r="F6" s="15">
        <v>1632783.58</v>
      </c>
      <c r="G6" s="15">
        <v>1632783.58</v>
      </c>
      <c r="H6" s="15">
        <f t="shared" ref="H6:H69" si="1">E6-F6</f>
        <v>634470.64999999991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303726</v>
      </c>
      <c r="D8" s="15">
        <v>16656.28</v>
      </c>
      <c r="E8" s="15">
        <f t="shared" si="0"/>
        <v>320382.28000000003</v>
      </c>
      <c r="F8" s="15">
        <v>203425.59</v>
      </c>
      <c r="G8" s="15">
        <v>203425.59</v>
      </c>
      <c r="H8" s="15">
        <f t="shared" si="1"/>
        <v>116956.69000000003</v>
      </c>
    </row>
    <row r="9" spans="1:8" x14ac:dyDescent="0.2">
      <c r="A9" s="49">
        <v>1400</v>
      </c>
      <c r="B9" s="11" t="s">
        <v>35</v>
      </c>
      <c r="C9" s="15">
        <v>526296.41</v>
      </c>
      <c r="D9" s="15">
        <v>4596.3599999999997</v>
      </c>
      <c r="E9" s="15">
        <f t="shared" si="0"/>
        <v>530892.77</v>
      </c>
      <c r="F9" s="15">
        <v>87664.77</v>
      </c>
      <c r="G9" s="15">
        <v>87664.77</v>
      </c>
      <c r="H9" s="15">
        <f t="shared" si="1"/>
        <v>443228</v>
      </c>
    </row>
    <row r="10" spans="1:8" x14ac:dyDescent="0.2">
      <c r="A10" s="49">
        <v>1500</v>
      </c>
      <c r="B10" s="11" t="s">
        <v>79</v>
      </c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153900</v>
      </c>
      <c r="D13" s="15">
        <f>SUM(D14:D22)</f>
        <v>39400.51</v>
      </c>
      <c r="E13" s="15">
        <f t="shared" si="0"/>
        <v>193300.51</v>
      </c>
      <c r="F13" s="15">
        <f>SUM(F14:F22)</f>
        <v>86219.06</v>
      </c>
      <c r="G13" s="15">
        <f>SUM(G14:G22)</f>
        <v>86219.06</v>
      </c>
      <c r="H13" s="15">
        <f t="shared" si="1"/>
        <v>107081.45000000001</v>
      </c>
    </row>
    <row r="14" spans="1:8" x14ac:dyDescent="0.2">
      <c r="A14" s="49">
        <v>2100</v>
      </c>
      <c r="B14" s="11" t="s">
        <v>81</v>
      </c>
      <c r="C14" s="15">
        <v>38000</v>
      </c>
      <c r="D14" s="15">
        <v>6400.51</v>
      </c>
      <c r="E14" s="15">
        <f t="shared" si="0"/>
        <v>44400.51</v>
      </c>
      <c r="F14" s="15">
        <v>31105.34</v>
      </c>
      <c r="G14" s="15">
        <v>31105.34</v>
      </c>
      <c r="H14" s="15">
        <f t="shared" si="1"/>
        <v>13295.170000000002</v>
      </c>
    </row>
    <row r="15" spans="1:8" x14ac:dyDescent="0.2">
      <c r="A15" s="49">
        <v>2200</v>
      </c>
      <c r="B15" s="11" t="s">
        <v>82</v>
      </c>
      <c r="C15" s="15">
        <v>18400</v>
      </c>
      <c r="D15" s="15">
        <v>0</v>
      </c>
      <c r="E15" s="15">
        <f t="shared" si="0"/>
        <v>18400</v>
      </c>
      <c r="F15" s="15">
        <v>4995.29</v>
      </c>
      <c r="G15" s="15">
        <v>4995.29</v>
      </c>
      <c r="H15" s="15">
        <f t="shared" si="1"/>
        <v>13404.71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26500</v>
      </c>
      <c r="D17" s="15">
        <v>0</v>
      </c>
      <c r="E17" s="15">
        <f t="shared" si="0"/>
        <v>26500</v>
      </c>
      <c r="F17" s="15">
        <v>3184.99</v>
      </c>
      <c r="G17" s="15">
        <v>3184.99</v>
      </c>
      <c r="H17" s="15">
        <f t="shared" si="1"/>
        <v>23315.010000000002</v>
      </c>
    </row>
    <row r="18" spans="1:8" x14ac:dyDescent="0.2">
      <c r="A18" s="49">
        <v>2500</v>
      </c>
      <c r="B18" s="11" t="s">
        <v>85</v>
      </c>
      <c r="C18" s="15">
        <v>2000</v>
      </c>
      <c r="D18" s="15">
        <v>11000</v>
      </c>
      <c r="E18" s="15">
        <f t="shared" si="0"/>
        <v>13000</v>
      </c>
      <c r="F18" s="15">
        <v>4916.01</v>
      </c>
      <c r="G18" s="15">
        <v>4916.01</v>
      </c>
      <c r="H18" s="15">
        <f t="shared" si="1"/>
        <v>8083.99</v>
      </c>
    </row>
    <row r="19" spans="1:8" x14ac:dyDescent="0.2">
      <c r="A19" s="49">
        <v>2600</v>
      </c>
      <c r="B19" s="11" t="s">
        <v>86</v>
      </c>
      <c r="C19" s="15">
        <v>36000</v>
      </c>
      <c r="D19" s="15">
        <v>0</v>
      </c>
      <c r="E19" s="15">
        <f t="shared" si="0"/>
        <v>36000</v>
      </c>
      <c r="F19" s="15">
        <v>21700.01</v>
      </c>
      <c r="G19" s="15">
        <v>21700.01</v>
      </c>
      <c r="H19" s="15">
        <f t="shared" si="1"/>
        <v>14299.990000000002</v>
      </c>
    </row>
    <row r="20" spans="1:8" x14ac:dyDescent="0.2">
      <c r="A20" s="49">
        <v>2700</v>
      </c>
      <c r="B20" s="11" t="s">
        <v>87</v>
      </c>
      <c r="C20" s="15">
        <v>15000</v>
      </c>
      <c r="D20" s="15">
        <v>15000</v>
      </c>
      <c r="E20" s="15">
        <f t="shared" si="0"/>
        <v>30000</v>
      </c>
      <c r="F20" s="15">
        <v>14446.38</v>
      </c>
      <c r="G20" s="15">
        <v>14446.38</v>
      </c>
      <c r="H20" s="15">
        <f t="shared" si="1"/>
        <v>15553.62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18000</v>
      </c>
      <c r="D22" s="15">
        <v>7000</v>
      </c>
      <c r="E22" s="15">
        <f t="shared" si="0"/>
        <v>25000</v>
      </c>
      <c r="F22" s="15">
        <v>5871.04</v>
      </c>
      <c r="G22" s="15">
        <v>5871.04</v>
      </c>
      <c r="H22" s="15">
        <f t="shared" si="1"/>
        <v>19128.96</v>
      </c>
    </row>
    <row r="23" spans="1:8" x14ac:dyDescent="0.2">
      <c r="A23" s="48" t="s">
        <v>69</v>
      </c>
      <c r="B23" s="7"/>
      <c r="C23" s="15">
        <f>SUM(C24:C32)</f>
        <v>1252803.27</v>
      </c>
      <c r="D23" s="15">
        <f>SUM(D24:D32)</f>
        <v>122148.46</v>
      </c>
      <c r="E23" s="15">
        <f t="shared" si="0"/>
        <v>1374951.73</v>
      </c>
      <c r="F23" s="15">
        <f>SUM(F24:F32)</f>
        <v>604097.53</v>
      </c>
      <c r="G23" s="15">
        <f>SUM(G24:G32)</f>
        <v>594778.53</v>
      </c>
      <c r="H23" s="15">
        <f t="shared" si="1"/>
        <v>770854.2</v>
      </c>
    </row>
    <row r="24" spans="1:8" x14ac:dyDescent="0.2">
      <c r="A24" s="49">
        <v>3100</v>
      </c>
      <c r="B24" s="11" t="s">
        <v>90</v>
      </c>
      <c r="C24" s="15">
        <v>35700</v>
      </c>
      <c r="D24" s="15">
        <v>0</v>
      </c>
      <c r="E24" s="15">
        <f t="shared" si="0"/>
        <v>35700</v>
      </c>
      <c r="F24" s="15">
        <v>18612.330000000002</v>
      </c>
      <c r="G24" s="15">
        <v>18612.330000000002</v>
      </c>
      <c r="H24" s="15">
        <f t="shared" si="1"/>
        <v>17087.669999999998</v>
      </c>
    </row>
    <row r="25" spans="1:8" x14ac:dyDescent="0.2">
      <c r="A25" s="49">
        <v>3200</v>
      </c>
      <c r="B25" s="11" t="s">
        <v>91</v>
      </c>
      <c r="C25" s="15">
        <v>260400</v>
      </c>
      <c r="D25" s="15">
        <v>7000</v>
      </c>
      <c r="E25" s="15">
        <f t="shared" si="0"/>
        <v>267400</v>
      </c>
      <c r="F25" s="15">
        <v>136920</v>
      </c>
      <c r="G25" s="15">
        <v>136920</v>
      </c>
      <c r="H25" s="15">
        <f t="shared" si="1"/>
        <v>130480</v>
      </c>
    </row>
    <row r="26" spans="1:8" x14ac:dyDescent="0.2">
      <c r="A26" s="49">
        <v>3300</v>
      </c>
      <c r="B26" s="11" t="s">
        <v>92</v>
      </c>
      <c r="C26" s="15">
        <v>25000</v>
      </c>
      <c r="D26" s="15">
        <v>25700</v>
      </c>
      <c r="E26" s="15">
        <f t="shared" si="0"/>
        <v>50700</v>
      </c>
      <c r="F26" s="15">
        <v>19714.77</v>
      </c>
      <c r="G26" s="15">
        <v>19714.77</v>
      </c>
      <c r="H26" s="15">
        <f t="shared" si="1"/>
        <v>30985.23</v>
      </c>
    </row>
    <row r="27" spans="1:8" x14ac:dyDescent="0.2">
      <c r="A27" s="49">
        <v>3400</v>
      </c>
      <c r="B27" s="11" t="s">
        <v>93</v>
      </c>
      <c r="C27" s="15">
        <v>5400</v>
      </c>
      <c r="D27" s="15">
        <v>18000</v>
      </c>
      <c r="E27" s="15">
        <f t="shared" si="0"/>
        <v>23400</v>
      </c>
      <c r="F27" s="15">
        <v>20704.259999999998</v>
      </c>
      <c r="G27" s="15">
        <v>20704.259999999998</v>
      </c>
      <c r="H27" s="15">
        <f t="shared" si="1"/>
        <v>2695.7400000000016</v>
      </c>
    </row>
    <row r="28" spans="1:8" x14ac:dyDescent="0.2">
      <c r="A28" s="49">
        <v>3500</v>
      </c>
      <c r="B28" s="11" t="s">
        <v>94</v>
      </c>
      <c r="C28" s="15">
        <v>27000</v>
      </c>
      <c r="D28" s="15">
        <v>141500</v>
      </c>
      <c r="E28" s="15">
        <f t="shared" si="0"/>
        <v>168500</v>
      </c>
      <c r="F28" s="15">
        <v>27485.040000000001</v>
      </c>
      <c r="G28" s="15">
        <v>27485.040000000001</v>
      </c>
      <c r="H28" s="15">
        <f t="shared" si="1"/>
        <v>141014.96</v>
      </c>
    </row>
    <row r="29" spans="1:8" x14ac:dyDescent="0.2">
      <c r="A29" s="49">
        <v>3600</v>
      </c>
      <c r="B29" s="11" t="s">
        <v>95</v>
      </c>
      <c r="C29" s="15">
        <v>29754</v>
      </c>
      <c r="D29" s="15">
        <v>0</v>
      </c>
      <c r="E29" s="15">
        <f t="shared" si="0"/>
        <v>29754</v>
      </c>
      <c r="F29" s="15">
        <v>28652</v>
      </c>
      <c r="G29" s="15">
        <v>28652</v>
      </c>
      <c r="H29" s="15">
        <f t="shared" si="1"/>
        <v>1102</v>
      </c>
    </row>
    <row r="30" spans="1:8" x14ac:dyDescent="0.2">
      <c r="A30" s="49">
        <v>3700</v>
      </c>
      <c r="B30" s="11" t="s">
        <v>96</v>
      </c>
      <c r="C30" s="15">
        <v>3000</v>
      </c>
      <c r="D30" s="15">
        <v>0</v>
      </c>
      <c r="E30" s="15">
        <f t="shared" si="0"/>
        <v>3000</v>
      </c>
      <c r="F30" s="15">
        <v>510</v>
      </c>
      <c r="G30" s="15">
        <v>510</v>
      </c>
      <c r="H30" s="15">
        <f t="shared" si="1"/>
        <v>2490</v>
      </c>
    </row>
    <row r="31" spans="1:8" x14ac:dyDescent="0.2">
      <c r="A31" s="49">
        <v>3800</v>
      </c>
      <c r="B31" s="11" t="s">
        <v>97</v>
      </c>
      <c r="C31" s="15">
        <v>805901.26</v>
      </c>
      <c r="D31" s="15">
        <v>-71051.539999999994</v>
      </c>
      <c r="E31" s="15">
        <f t="shared" si="0"/>
        <v>734849.72</v>
      </c>
      <c r="F31" s="15">
        <v>305014.13</v>
      </c>
      <c r="G31" s="15">
        <v>305014.13</v>
      </c>
      <c r="H31" s="15">
        <f t="shared" si="1"/>
        <v>429835.58999999997</v>
      </c>
    </row>
    <row r="32" spans="1:8" x14ac:dyDescent="0.2">
      <c r="A32" s="49">
        <v>3900</v>
      </c>
      <c r="B32" s="11" t="s">
        <v>19</v>
      </c>
      <c r="C32" s="15">
        <v>60648.01</v>
      </c>
      <c r="D32" s="15">
        <v>1000</v>
      </c>
      <c r="E32" s="15">
        <f t="shared" si="0"/>
        <v>61648.01</v>
      </c>
      <c r="F32" s="15">
        <v>46485</v>
      </c>
      <c r="G32" s="15">
        <v>37166</v>
      </c>
      <c r="H32" s="15">
        <f t="shared" si="1"/>
        <v>15163.010000000002</v>
      </c>
    </row>
    <row r="33" spans="1:8" x14ac:dyDescent="0.2">
      <c r="A33" s="48" t="s">
        <v>70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40000</v>
      </c>
      <c r="D43" s="15">
        <f>SUM(D44:D52)</f>
        <v>392702</v>
      </c>
      <c r="E43" s="15">
        <f t="shared" si="0"/>
        <v>432702</v>
      </c>
      <c r="F43" s="15">
        <f>SUM(F44:F52)</f>
        <v>409187.85</v>
      </c>
      <c r="G43" s="15">
        <f>SUM(G44:G52)</f>
        <v>409187.85</v>
      </c>
      <c r="H43" s="15">
        <f t="shared" si="1"/>
        <v>23514.150000000023</v>
      </c>
    </row>
    <row r="44" spans="1:8" x14ac:dyDescent="0.2">
      <c r="A44" s="49">
        <v>5100</v>
      </c>
      <c r="B44" s="11" t="s">
        <v>105</v>
      </c>
      <c r="C44" s="15">
        <v>40000</v>
      </c>
      <c r="D44" s="15">
        <v>35802</v>
      </c>
      <c r="E44" s="15">
        <f t="shared" si="0"/>
        <v>75802</v>
      </c>
      <c r="F44" s="15">
        <v>52287.85</v>
      </c>
      <c r="G44" s="15">
        <v>52287.85</v>
      </c>
      <c r="H44" s="15">
        <f t="shared" si="1"/>
        <v>23514.15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356900</v>
      </c>
      <c r="E47" s="15">
        <f t="shared" si="0"/>
        <v>356900</v>
      </c>
      <c r="F47" s="15">
        <v>356900</v>
      </c>
      <c r="G47" s="15">
        <v>356900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4500000</v>
      </c>
      <c r="D77" s="17">
        <f t="shared" si="4"/>
        <v>619483.52</v>
      </c>
      <c r="E77" s="17">
        <f t="shared" si="4"/>
        <v>5119483.5199999996</v>
      </c>
      <c r="F77" s="17">
        <f t="shared" si="4"/>
        <v>3023378.3800000004</v>
      </c>
      <c r="G77" s="17">
        <f t="shared" si="4"/>
        <v>3014059.3800000004</v>
      </c>
      <c r="H77" s="17">
        <f t="shared" si="4"/>
        <v>2096105.1399999997</v>
      </c>
    </row>
    <row r="79" spans="1:8" x14ac:dyDescent="0.2">
      <c r="B79" s="1" t="s">
        <v>141</v>
      </c>
    </row>
    <row r="81" spans="2:7" x14ac:dyDescent="0.2">
      <c r="B81" s="32"/>
      <c r="E81" s="32"/>
      <c r="F81" s="32"/>
      <c r="G81" s="32"/>
    </row>
    <row r="82" spans="2:7" x14ac:dyDescent="0.2">
      <c r="B82" s="1" t="s">
        <v>142</v>
      </c>
      <c r="E82" s="1" t="s">
        <v>143</v>
      </c>
    </row>
    <row r="83" spans="2:7" x14ac:dyDescent="0.2">
      <c r="B83" s="1" t="s">
        <v>144</v>
      </c>
      <c r="E83" s="1" t="s">
        <v>145</v>
      </c>
    </row>
    <row r="84" spans="2:7" x14ac:dyDescent="0.2">
      <c r="B84" s="1" t="s">
        <v>146</v>
      </c>
      <c r="E84" s="1" t="s">
        <v>147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Normal="100" workbookViewId="0">
      <selection activeCell="A18" sqref="A18:H2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4460000</v>
      </c>
      <c r="D6" s="50">
        <v>226781.52</v>
      </c>
      <c r="E6" s="50">
        <f>C6+D6</f>
        <v>4686781.5199999996</v>
      </c>
      <c r="F6" s="50">
        <v>2614190.5299999998</v>
      </c>
      <c r="G6" s="50">
        <v>2604871.5299999998</v>
      </c>
      <c r="H6" s="50">
        <f>E6-F6</f>
        <v>2072590.9899999998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40000</v>
      </c>
      <c r="D8" s="50">
        <v>392702</v>
      </c>
      <c r="E8" s="50">
        <f>C8+D8</f>
        <v>432702</v>
      </c>
      <c r="F8" s="50">
        <v>409187.85</v>
      </c>
      <c r="G8" s="50">
        <v>409187.85</v>
      </c>
      <c r="H8" s="50">
        <f>E8-F8</f>
        <v>23514.150000000023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4500000</v>
      </c>
      <c r="D16" s="17">
        <f>SUM(D6+D8+D10+D12+D14)</f>
        <v>619483.52</v>
      </c>
      <c r="E16" s="17">
        <f>SUM(E6+E8+E10+E12+E14)</f>
        <v>5119483.5199999996</v>
      </c>
      <c r="F16" s="17">
        <f t="shared" ref="F16:H16" si="0">SUM(F6+F8+F10+F12+F14)</f>
        <v>3023378.38</v>
      </c>
      <c r="G16" s="17">
        <f t="shared" si="0"/>
        <v>3014059.38</v>
      </c>
      <c r="H16" s="17">
        <f t="shared" si="0"/>
        <v>2096105.1399999997</v>
      </c>
    </row>
    <row r="18" spans="2:6" x14ac:dyDescent="0.2">
      <c r="B18" s="1" t="s">
        <v>141</v>
      </c>
    </row>
    <row r="20" spans="2:6" x14ac:dyDescent="0.2">
      <c r="B20" s="32"/>
      <c r="E20" s="32"/>
      <c r="F20" s="32"/>
    </row>
    <row r="21" spans="2:6" x14ac:dyDescent="0.2">
      <c r="B21" s="1" t="s">
        <v>142</v>
      </c>
      <c r="E21" s="1" t="s">
        <v>143</v>
      </c>
    </row>
    <row r="22" spans="2:6" x14ac:dyDescent="0.2">
      <c r="B22" s="1" t="s">
        <v>144</v>
      </c>
      <c r="E22" s="1" t="s">
        <v>145</v>
      </c>
    </row>
    <row r="23" spans="2:6" x14ac:dyDescent="0.2">
      <c r="B23" s="1" t="s">
        <v>146</v>
      </c>
      <c r="E23" s="1" t="s">
        <v>147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GridLines="0" workbookViewId="0">
      <selection activeCell="A54" sqref="A54:G5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4500000</v>
      </c>
      <c r="D7" s="15">
        <v>619483.52</v>
      </c>
      <c r="E7" s="15">
        <f>C7+D7</f>
        <v>5119483.5199999996</v>
      </c>
      <c r="F7" s="15">
        <v>3023378.38</v>
      </c>
      <c r="G7" s="15">
        <v>3014059.38</v>
      </c>
      <c r="H7" s="15">
        <f>E7-F7</f>
        <v>2096105.1399999997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4500000</v>
      </c>
      <c r="D16" s="23">
        <f t="shared" si="2"/>
        <v>619483.52</v>
      </c>
      <c r="E16" s="23">
        <f t="shared" si="2"/>
        <v>5119483.5199999996</v>
      </c>
      <c r="F16" s="23">
        <f t="shared" si="2"/>
        <v>3023378.38</v>
      </c>
      <c r="G16" s="23">
        <f t="shared" si="2"/>
        <v>3014059.38</v>
      </c>
      <c r="H16" s="23">
        <f t="shared" si="2"/>
        <v>2096105.1399999997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B54" s="1" t="s">
        <v>141</v>
      </c>
    </row>
    <row r="56" spans="1:8" x14ac:dyDescent="0.2">
      <c r="B56" s="32"/>
      <c r="E56" s="32"/>
      <c r="F56" s="32"/>
    </row>
    <row r="57" spans="1:8" x14ac:dyDescent="0.2">
      <c r="B57" s="1" t="s">
        <v>142</v>
      </c>
      <c r="E57" s="1" t="s">
        <v>143</v>
      </c>
    </row>
    <row r="58" spans="1:8" x14ac:dyDescent="0.2">
      <c r="B58" s="1" t="s">
        <v>144</v>
      </c>
      <c r="E58" s="1" t="s">
        <v>145</v>
      </c>
    </row>
    <row r="59" spans="1:8" x14ac:dyDescent="0.2">
      <c r="B59" s="1" t="s">
        <v>146</v>
      </c>
      <c r="E59" s="1" t="s">
        <v>147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workbookViewId="0">
      <selection activeCell="A45" sqref="A45:G5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4500000</v>
      </c>
      <c r="D16" s="15">
        <f t="shared" si="3"/>
        <v>619483.52</v>
      </c>
      <c r="E16" s="15">
        <f t="shared" si="3"/>
        <v>5119483.5199999996</v>
      </c>
      <c r="F16" s="15">
        <f t="shared" si="3"/>
        <v>3023378.38</v>
      </c>
      <c r="G16" s="15">
        <f t="shared" si="3"/>
        <v>3014059.38</v>
      </c>
      <c r="H16" s="15">
        <f t="shared" si="3"/>
        <v>2096105.1399999997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4500000</v>
      </c>
      <c r="D23" s="15">
        <v>619483.52</v>
      </c>
      <c r="E23" s="15">
        <f t="shared" si="5"/>
        <v>5119483.5199999996</v>
      </c>
      <c r="F23" s="15">
        <v>3023378.38</v>
      </c>
      <c r="G23" s="15">
        <v>3014059.38</v>
      </c>
      <c r="H23" s="15">
        <f t="shared" si="4"/>
        <v>2096105.1399999997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4500000</v>
      </c>
      <c r="D42" s="23">
        <f t="shared" si="12"/>
        <v>619483.52</v>
      </c>
      <c r="E42" s="23">
        <f t="shared" si="12"/>
        <v>5119483.5199999996</v>
      </c>
      <c r="F42" s="23">
        <f t="shared" si="12"/>
        <v>3023378.38</v>
      </c>
      <c r="G42" s="23">
        <f t="shared" si="12"/>
        <v>3014059.38</v>
      </c>
      <c r="H42" s="23">
        <f t="shared" si="12"/>
        <v>2096105.1399999997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1" t="s">
        <v>141</v>
      </c>
      <c r="C45" s="1"/>
      <c r="D45" s="1"/>
      <c r="E45" s="1"/>
      <c r="F45" s="1"/>
      <c r="G45" s="37"/>
      <c r="H45" s="37"/>
    </row>
    <row r="46" spans="1:8" x14ac:dyDescent="0.2">
      <c r="B46" s="1"/>
      <c r="C46" s="1"/>
      <c r="D46" s="1"/>
      <c r="E46" s="1"/>
      <c r="F46" s="1"/>
    </row>
    <row r="47" spans="1:8" x14ac:dyDescent="0.2">
      <c r="B47" s="32"/>
      <c r="C47" s="1"/>
      <c r="D47" s="1"/>
      <c r="E47" s="32"/>
      <c r="F47" s="32"/>
    </row>
    <row r="48" spans="1:8" x14ac:dyDescent="0.2">
      <c r="B48" s="1" t="s">
        <v>142</v>
      </c>
      <c r="C48" s="1"/>
      <c r="D48" s="1"/>
      <c r="E48" s="1" t="s">
        <v>143</v>
      </c>
      <c r="F48" s="1"/>
    </row>
    <row r="49" spans="2:6" x14ac:dyDescent="0.2">
      <c r="B49" s="1" t="s">
        <v>144</v>
      </c>
      <c r="C49" s="1"/>
      <c r="D49" s="1"/>
      <c r="E49" s="1" t="s">
        <v>145</v>
      </c>
      <c r="F49" s="1"/>
    </row>
    <row r="50" spans="2:6" x14ac:dyDescent="0.2">
      <c r="B50" s="1" t="s">
        <v>146</v>
      </c>
      <c r="C50" s="1"/>
      <c r="D50" s="1"/>
      <c r="E50" s="1" t="s">
        <v>147</v>
      </c>
      <c r="F50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2021-01-25T14:56:31Z</cp:lastPrinted>
  <dcterms:created xsi:type="dcterms:W3CDTF">2014-02-10T03:37:14Z</dcterms:created>
  <dcterms:modified xsi:type="dcterms:W3CDTF">2021-01-25T14:57:57Z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