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4o trim\0361\"/>
    </mc:Choice>
  </mc:AlternateContent>
  <xr:revisionPtr revIDLastSave="0" documentId="13_ncr:1_{4E1E2D7D-0898-4239-822A-C5A35EAAD286}" xr6:coauthVersionLast="47" xr6:coauthVersionMax="47" xr10:uidLastSave="{00000000-0000-0000-0000-000000000000}"/>
  <bookViews>
    <workbookView xWindow="8970" yWindow="405" windowWidth="14010" windowHeight="14910" firstSheet="11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" l="1"/>
  <c r="F9" i="8"/>
  <c r="E9" i="8"/>
  <c r="D9" i="8"/>
  <c r="C9" i="8"/>
  <c r="B9" i="8"/>
  <c r="A4" i="4"/>
  <c r="B6" i="3"/>
  <c r="F6" i="2"/>
  <c r="E6" i="2"/>
  <c r="C47" i="2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E28" i="22"/>
  <c r="F30" i="20"/>
  <c r="E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58" i="7"/>
  <c r="B48" i="7"/>
  <c r="B38" i="7"/>
  <c r="B18" i="7"/>
  <c r="B10" i="7"/>
  <c r="B9" i="7" s="1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79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E19" i="2"/>
  <c r="E47" i="2"/>
  <c r="E59" i="2" s="1"/>
  <c r="E81" i="2" s="1"/>
  <c r="C60" i="2"/>
  <c r="B60" i="2"/>
  <c r="C41" i="2"/>
  <c r="B41" i="2"/>
  <c r="C38" i="2"/>
  <c r="G28" i="7" l="1"/>
  <c r="C9" i="7"/>
  <c r="F81" i="2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G45" i="6"/>
  <c r="G65" i="6" s="1"/>
  <c r="G16" i="6"/>
  <c r="G41" i="6" s="1"/>
  <c r="G37" i="6"/>
  <c r="G77" i="9" l="1"/>
  <c r="E77" i="9"/>
  <c r="D77" i="9"/>
  <c r="G9" i="7"/>
  <c r="C15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B47" i="2" s="1"/>
  <c r="C62" i="2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<sst xmlns="http://schemas.openxmlformats.org/spreadsheetml/2006/main" count="997" uniqueCount="583">
  <si>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</si>
  <si>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</si>
  <si>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</si>
  <si>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</si>
  <si>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</si>
  <si>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</si>
  <si>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</si>
  <si>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</si>
  <si>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</si>
  <si>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</si>
  <si>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</si>
  <si>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</si>
  <si>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</si>
  <si>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</si>
  <si>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</si>
  <si>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</si>
  <si>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</si>
  <si>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</si>
  <si>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</si>
  <si>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</si>
  <si>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</si>
  <si>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</si>
  <si>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</si>
  <si>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</si>
  <si>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</si>
  <si>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</si>
  <si>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</si>
  <si>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</si>
  <si>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</si>
  <si>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</si>
  <si>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</si>
  <si>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</si>
  <si>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</si>
  <si>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</si>
  <si>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</si>
  <si>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</si>
  <si>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</si>
  <si>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</si>
  <si>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</si>
  <si>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</si>
  <si>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</si>
  <si>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</si>
  <si>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</si>
  <si>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</si>
  <si>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</si>
  <si>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</si>
  <si>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</si>
  <si>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</si>
  <si>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</si>
  <si>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</si>
  <si>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</si>
  <si>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</si>
  <si>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</si>
  <si>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</si>
  <si>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</si>
  <si>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</si>
  <si>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</si>
  <si>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</si>
  <si>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</si>
  <si>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</si>
  <si>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</si>
  <si>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</si>
  <si>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</si>
  <si>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</si>
  <si>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</si>
  <si>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</si>
  <si>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</si>
  <si>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</si>
  <si>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</si>
  <si>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</si>
  <si>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</si>
  <si>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</si>
  <si>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</si>
  <si>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</si>
  <si>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</si>
  <si>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</si>
  <si>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</si>
  <si>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</si>
  <si>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</si>
  <si>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</si>
  <si>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</si>
  <si>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</si>
  <si>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</si>
  <si>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</si>
  <si>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</si>
  <si>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</si>
  <si>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</si>
  <si>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</si>
  <si>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</si>
  <si>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</si>
  <si>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</si>
  <si>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</si>
  <si>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</si>
  <si>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</si>
  <si>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</si>
  <si>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</si>
  <si>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</si>
  <si>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</si>
  <si>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</si>
  <si>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</si>
  <si>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</si>
  <si>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</si>
  <si>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</si>
  <si>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</si>
  <si>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</si>
  <si>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</si>
  <si>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</si>
  <si>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</si>
  <si>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</si>
  <si>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</si>
  <si>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</si>
  <si>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</si>
  <si>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</si>
  <si>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</si>
  <si>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</si>
  <si>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</si>
  <si>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</si>
  <si>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</si>
  <si>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</si>
  <si>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</si>
  <si>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</si>
  <si>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</si>
  <si>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</si>
  <si>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</si>
  <si>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</si>
  <si>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</si>
  <si>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</si>
  <si>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</si>
  <si>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</si>
  <si>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</si>
  <si>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</si>
  <si>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</si>
  <si>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</si>
  <si>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</si>
  <si>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</si>
  <si>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</si>
  <si>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</si>
  <si>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</si>
  <si>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</si>
  <si>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</si>
  <si>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</si>
  <si>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</si>
  <si>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</si>
  <si>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</si>
  <si>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</si>
  <si>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</si>
  <si>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</si>
  <si>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</si>
  <si>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</si>
  <si>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</si>
  <si>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</si>
  <si>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</si>
  <si>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</si>
  <si>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</si>
  <si>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</si>
  <si>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</si>
  <si>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</si>
  <si>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</si>
  <si>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</si>
  <si>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</si>
  <si>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</si>
  <si>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</si>
  <si>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</si>
  <si>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</si>
  <si>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</si>
  <si>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</si>
  <si>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</si>
  <si>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</si>
  <si>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</si>
  <si>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</si>
  <si>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</si>
  <si>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</si>
  <si>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</si>
  <si>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</si>
  <si>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</si>
  <si>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</si>
  <si>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</si>
  <si>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</si>
  <si>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</si>
  <si>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</si>
  <si>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</si>
  <si>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</si>
  <si>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</si>
  <si>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</si>
  <si>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</si>
  <si>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</si>
  <si>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</si>
  <si>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</si>
  <si>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</si>
  <si>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</si>
  <si>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</si>
  <si>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</si>
  <si>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</si>
  <si>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</si>
  <si>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</si>
  <si>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</si>
  <si>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</si>
  <si>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</si>
  <si>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</si>
  <si>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</si>
  <si>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</si>
  <si>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</si>
  <si>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</si>
  <si>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</si>
  <si>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</si>
  <si>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</si>
  <si>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</si>
  <si>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</si>
  <si>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</si>
  <si>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</si>
  <si>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</si>
  <si>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</si>
  <si>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</si>
  <si>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</si>
  <si>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</si>
  <si>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</si>
  <si>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</si>
  <si>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</si>
  <si>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</si>
  <si>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</si>
  <si>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</si>
  <si>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</si>
  <si>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</si>
  <si>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</si>
  <si>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</si>
  <si>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</si>
  <si>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</si>
  <si>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</si>
  <si>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</si>
  <si>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</si>
  <si>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</si>
  <si>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</si>
  <si>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</si>
  <si>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</si>
  <si>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</si>
  <si>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</si>
  <si>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</si>
  <si>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</si>
  <si>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</si>
  <si>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</si>
  <si>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</si>
  <si>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</si>
  <si>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</si>
  <si>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</si>
  <si>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</si>
  <si>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</si>
  <si>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</si>
  <si>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</si>
  <si>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</si>
  <si>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</si>
  <si>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</si>
  <si>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</si>
  <si>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</si>
  <si>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</si>
  <si>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</si>
  <si>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</si>
  <si>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</si>
  <si>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</si>
  <si>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</si>
  <si>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</si>
  <si>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</si>
  <si>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</si>
  <si>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</si>
  <si>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</si>
  <si>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</si>
  <si>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</si>
  <si>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</si>
  <si>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</si>
  <si>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</si>
  <si>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</si>
  <si>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</si>
  <si>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</si>
  <si>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</si>
  <si>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</si>
  <si>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</si>
  <si>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</si>
  <si>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</si>
  <si>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</si>
  <si>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</si>
  <si>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</si>
  <si>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</si>
  <si>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</si>
  <si>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</si>
  <si>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</si>
  <si>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</si>
  <si>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</si>
  <si>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</si>
  <si>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</si>
  <si>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</si>
  <si>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</si>
  <si>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</si>
  <si>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</si>
  <si>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</si>
  <si>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</si>
  <si>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</si>
  <si>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</si>
  <si>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</si>
  <si>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</si>
  <si>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</si>
  <si>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</si>
  <si>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</si>
  <si>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</si>
  <si>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</si>
  <si>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</si>
  <si>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</si>
  <si>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</si>
  <si>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</si>
  <si>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</si>
  <si>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</si>
  <si>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</si>
  <si>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</si>
  <si>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</si>
  <si>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</si>
  <si>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</si>
  <si>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</si>
  <si>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</si>
  <si>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</si>
  <si>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</si>
  <si>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</si>
  <si>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</si>
  <si>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</si>
  <si>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</si>
  <si>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</si>
  <si>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</si>
  <si>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</si>
  <si>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</si>
  <si>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</si>
  <si>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</si>
  <si>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</si>
  <si>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</si>
  <si>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</si>
  <si>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</si>
  <si>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</si>
  <si>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</si>
  <si>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</si>
  <si>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</si>
  <si>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</si>
  <si>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</si>
  <si>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</si>
  <si>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</si>
  <si>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</si>
  <si>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</si>
  <si>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</si>
  <si>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</si>
  <si>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</si>
  <si>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</si>
  <si>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</si>
  <si>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</si>
  <si>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</si>
  <si>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</si>
  <si>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</si>
  <si>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</si>
  <si>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</si>
  <si>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</si>
  <si>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</si>
  <si>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</si>
  <si>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</si>
  <si>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</si>
  <si>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</si>
  <si>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</si>
  <si>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</si>
  <si>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</si>
  <si>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</si>
  <si>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</si>
  <si>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</si>
  <si>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</si>
  <si>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</si>
  <si>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</si>
  <si>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</si>
  <si>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</si>
  <si>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</si>
  <si>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</si>
  <si>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</si>
  <si>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</si>
  <si>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</si>
  <si>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</si>
  <si>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</si>
  <si>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</si>
  <si>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</si>
  <si>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</si>
  <si>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</si>
  <si>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</si>
  <si>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</si>
  <si>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</si>
  <si>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</si>
  <si>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</si>
  <si>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</si>
  <si>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</si>
  <si>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</si>
  <si>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</si>
  <si>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</si>
  <si>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</si>
  <si>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</si>
  <si>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</si>
  <si>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</si>
  <si>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</si>
  <si>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</si>
  <si>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</si>
  <si>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</si>
  <si>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</si>
  <si>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</si>
  <si>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</si>
  <si>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</si>
  <si>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</si>
  <si>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</si>
  <si>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</si>
  <si>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</si>
  <si>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</si>
  <si>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</si>
  <si>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</si>
  <si>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</si>
  <si>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</si>
  <si>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</si>
  <si>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</si>
  <si>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</si>
  <si>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</si>
  <si>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</si>
  <si>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</si>
  <si>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</si>
  <si>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</si>
  <si>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</si>
  <si>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</si>
  <si>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</si>
  <si>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</si>
  <si>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</si>
  <si>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</si>
  <si>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</si>
  <si>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</si>
  <si>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</si>
  <si>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</si>
  <si>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</si>
  <si>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</si>
  <si>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</si>
  <si>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</si>
  <si>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</si>
  <si>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</si>
  <si>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</si>
  <si>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</si>
  <si>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</si>
  <si>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</si>
  <si>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</si>
  <si>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</si>
  <si>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</si>
  <si>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</si>
  <si>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</si>
  <si>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</si>
  <si>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</si>
  <si>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</si>
  <si>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</si>
  <si>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</si>
  <si>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</si>
  <si>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</si>
  <si>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</si>
  <si>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</si>
  <si>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</si>
  <si>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</si>
  <si>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</si>
  <si>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</si>
  <si>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</si>
  <si>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</si>
  <si>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</si>
  <si>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</si>
  <si>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</si>
  <si>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</si>
  <si>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</si>
  <si>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</si>
  <si>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</si>
  <si>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</si>
  <si>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</si>
  <si>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</si>
  <si>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</si>
  <si>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</si>
  <si>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</si>
  <si>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</si>
  <si>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</si>
  <si>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</si>
  <si>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</si>
  <si>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</si>
  <si>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</si>
  <si>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</si>
  <si>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</si>
  <si>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</si>
  <si>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</si>
  <si>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</si>
  <si>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</si>
  <si>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</si>
  <si>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</si>
  <si>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</si>
  <si>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</si>
  <si>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</si>
  <si>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</si>
  <si>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</si>
  <si>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</si>
  <si>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</si>
  <si>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</si>
  <si>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</si>
  <si>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</si>
  <si>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</si>
  <si>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</si>
  <si>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</si>
  <si>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</si>
  <si>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</si>
  <si>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</si>
  <si>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</si>
  <si>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</si>
  <si>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</si>
  <si>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</si>
  <si>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</si>
  <si>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</si>
  <si>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</si>
  <si>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</si>
  <si>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</si>
  <si>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</si>
  <si>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</si>
  <si>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</si>
  <si>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</si>
  <si>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</si>
  <si>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</si>
  <si>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</si>
  <si>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</si>
  <si>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</si>
  <si>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</si>
  <si>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</si>
  <si>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</si>
  <si>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</si>
  <si>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</si>
  <si>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</si>
  <si>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</si>
  <si>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</si>
  <si>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</si>
  <si>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</si>
  <si>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</si>
  <si>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</si>
  <si>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</si>
  <si>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</si>
  <si>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</si>
  <si>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</si>
  <si>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</si>
  <si>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</si>
  <si>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</si>
  <si>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</si>
  <si>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</si>
  <si>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</si>
  <si>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</si>
  <si>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</si>
  <si>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</si>
  <si>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</si>
  <si>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</si>
  <si>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</si>
  <si>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</si>
  <si>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</si>
  <si>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</si>
  <si>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</si>
  <si>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</si>
  <si>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</si>
  <si>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</si>
  <si>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</si>
  <si>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</si>
  <si>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</si>
  <si>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</si>
  <si>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</si>
  <si>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</si>
  <si>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</si>
  <si>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</si>
  <si>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</si>
  <si>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</si>
  <si>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</si>
  <si>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INSTITUTO MUNICIPAL  DE PLANEACION DEL MUNICIPIO DE SALAMANCA, GUANAJUATO </t>
  </si>
  <si>
    <t>Al 31 de diciembre de 2024 y al 31 de diciembre de 2025</t>
  </si>
  <si>
    <t>31 de 
diciembre de 
2024</t>
  </si>
  <si>
    <t>Al 31 de Diciembre de 2024 y al 31 de  Diciembre de 2025</t>
  </si>
  <si>
    <t xml:space="preserve">Monto pagado de la 
inversión al 31 de diciembre de 2025
</t>
  </si>
  <si>
    <t>Monto pagado 
de la inversión 
actualizado al 31 de diciembre de 
2025</t>
  </si>
  <si>
    <t xml:space="preserve">Saldo pendiente 
por pagar de la 
inversión al 31  
de diciembre de  2025
</t>
  </si>
  <si>
    <t xml:space="preserve">   000 RAMO GENERAL                                                         </t>
  </si>
  <si>
    <t xml:space="preserve">   001 DIRECCION GENERAL                                                    </t>
  </si>
  <si>
    <t xml:space="preserve">   002 COORDINACIÓN DE ADMINISTRACIÓN Y FINANZAS                            </t>
  </si>
  <si>
    <t xml:space="preserve">   003 COORDINACIÓN DE PLANEACIÓN, PROYECTOS Y DISEÑO DE CIUDAD             </t>
  </si>
  <si>
    <t xml:space="preserve">   004 COORDINACIÓN DE VINCULACIÓN, CALIDAD Y DESARROLLO TECNÓLOGICO        </t>
  </si>
  <si>
    <t xml:space="preserve">   005 COORDINACIÓN DE ACTUALIZACIÓN DE ESTUDIOS, PLANES Y PROYECTOS        </t>
  </si>
  <si>
    <t xml:space="preserve">   006 COORDINACIÓN DE ASUNTOS JURIDICOS                                    </t>
  </si>
  <si>
    <t xml:space="preserve">   007 COORDINACIÓN DE GESTIÓN FINANCIERA                                   </t>
  </si>
  <si>
    <t xml:space="preserve">   008 COORDINACIÓN DE INVESTIGACIÓN, CARTOGRAFÍA Y ESTADISTICA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</si>
</sst>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0" fillId="0" borderId="0" xfId="0" applyNumberFormat="1"/>
    <xf numFmtId="0" fontId="21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C48" zoomScale="75" zoomScaleNormal="75" workbookViewId="0">
      <selection activeCell="D80" sqref="D80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4" t="s">
        <v>0</v>
      </c>
      <c r="B1" s="165"/>
      <c r="C1" s="165"/>
      <c r="D1" s="165"/>
      <c r="E1" s="165"/>
      <c r="F1" s="166"/>
    </row>
    <row r="2" spans="1:6" ht="15" customHeight="1" x14ac:dyDescent="0.25">
      <c r="A2" s="167" t="s">
        <v>567</v>
      </c>
      <c r="B2" s="168"/>
      <c r="C2" s="168"/>
      <c r="D2" s="168"/>
      <c r="E2" s="168"/>
      <c r="F2" s="169"/>
    </row>
    <row r="3" spans="1:6" ht="15" customHeight="1" x14ac:dyDescent="0.25">
      <c r="A3" s="170" t="s">
        <v>1</v>
      </c>
      <c r="B3" s="171"/>
      <c r="C3" s="171"/>
      <c r="D3" s="171"/>
      <c r="E3" s="171"/>
      <c r="F3" s="172"/>
    </row>
    <row r="4" spans="1:6" ht="12.95" customHeight="1" x14ac:dyDescent="0.25">
      <c r="A4" s="170" t="s">
        <v>568</v>
      </c>
      <c r="B4" s="171"/>
      <c r="C4" s="171"/>
      <c r="D4" s="171"/>
      <c r="E4" s="171"/>
      <c r="F4" s="172"/>
    </row>
    <row r="5" spans="1:6" ht="12.95" customHeight="1" x14ac:dyDescent="0.25">
      <c r="A5" s="173" t="s">
        <v>2</v>
      </c>
      <c r="B5" s="174"/>
      <c r="C5" s="174"/>
      <c r="D5" s="174"/>
      <c r="E5" s="174"/>
      <c r="F5" s="175"/>
    </row>
    <row r="6" spans="1:6" ht="46.5" customHeight="1" x14ac:dyDescent="0.25">
      <c r="A6" s="39" t="s">
        <v>3</v>
      </c>
      <c r="B6" s="40">
        <v>2025</v>
      </c>
      <c r="C6" s="1" t="s">
        <v>569</v>
      </c>
      <c r="D6" s="41" t="s">
        <v>4</v>
      </c>
      <c r="E6" s="40">
        <f>B6</f>
        <v>2025</v>
      </c>
      <c r="F6" s="1" t="str">
        <f>C6</f>
        <v>31 de 
diciembre de 
2024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46">
        <v>1875455.85</v>
      </c>
      <c r="C9" s="46">
        <v>3527022.78</v>
      </c>
      <c r="D9" s="45" t="s">
        <v>10</v>
      </c>
      <c r="E9" s="46">
        <v>543041.18999999994</v>
      </c>
      <c r="F9" s="46">
        <v>3526957.77</v>
      </c>
    </row>
    <row r="10" spans="1:6" x14ac:dyDescent="0.25">
      <c r="A10" s="47" t="s">
        <v>11</v>
      </c>
      <c r="B10" s="46">
        <v>0</v>
      </c>
      <c r="C10" s="46">
        <v>0</v>
      </c>
      <c r="D10" s="47" t="s">
        <v>12</v>
      </c>
      <c r="E10" s="46">
        <v>237821.19</v>
      </c>
      <c r="F10" s="46">
        <v>0</v>
      </c>
    </row>
    <row r="11" spans="1:6" x14ac:dyDescent="0.25">
      <c r="A11" s="47" t="s">
        <v>13</v>
      </c>
      <c r="B11" s="46">
        <v>1875455.85</v>
      </c>
      <c r="C11" s="46">
        <v>3527022.78</v>
      </c>
      <c r="D11" s="47" t="s">
        <v>14</v>
      </c>
      <c r="E11" s="46">
        <v>8120</v>
      </c>
      <c r="F11" s="46">
        <v>146237</v>
      </c>
    </row>
    <row r="12" spans="1:6" x14ac:dyDescent="0.25">
      <c r="A12" s="47" t="s">
        <v>15</v>
      </c>
      <c r="B12" s="46">
        <v>0</v>
      </c>
      <c r="C12" s="46">
        <v>0</v>
      </c>
      <c r="D12" s="47" t="s">
        <v>16</v>
      </c>
      <c r="E12" s="46">
        <v>0</v>
      </c>
      <c r="F12" s="46">
        <v>0</v>
      </c>
    </row>
    <row r="13" spans="1:6" x14ac:dyDescent="0.25">
      <c r="A13" s="47" t="s">
        <v>17</v>
      </c>
      <c r="B13" s="46">
        <v>0</v>
      </c>
      <c r="C13" s="46">
        <v>0</v>
      </c>
      <c r="D13" s="47" t="s">
        <v>18</v>
      </c>
      <c r="E13" s="46">
        <v>0</v>
      </c>
      <c r="F13" s="46">
        <v>0</v>
      </c>
    </row>
    <row r="14" spans="1:6" x14ac:dyDescent="0.25">
      <c r="A14" s="47" t="s">
        <v>19</v>
      </c>
      <c r="B14" s="46">
        <v>0</v>
      </c>
      <c r="C14" s="46">
        <v>0</v>
      </c>
      <c r="D14" s="47" t="s">
        <v>20</v>
      </c>
      <c r="E14" s="46">
        <v>0</v>
      </c>
      <c r="F14" s="46">
        <v>0</v>
      </c>
    </row>
    <row r="15" spans="1:6" x14ac:dyDescent="0.25">
      <c r="A15" s="47" t="s">
        <v>21</v>
      </c>
      <c r="B15" s="46">
        <v>0</v>
      </c>
      <c r="C15" s="46">
        <v>0</v>
      </c>
      <c r="D15" s="47" t="s">
        <v>22</v>
      </c>
      <c r="E15" s="46">
        <v>0</v>
      </c>
      <c r="F15" s="46">
        <v>0</v>
      </c>
    </row>
    <row r="16" spans="1:6" x14ac:dyDescent="0.25">
      <c r="A16" s="47" t="s">
        <v>23</v>
      </c>
      <c r="B16" s="46">
        <v>0</v>
      </c>
      <c r="C16" s="46">
        <v>0</v>
      </c>
      <c r="D16" s="47" t="s">
        <v>24</v>
      </c>
      <c r="E16" s="46">
        <v>297100</v>
      </c>
      <c r="F16" s="46">
        <v>176986.16</v>
      </c>
    </row>
    <row r="17" spans="1:6" x14ac:dyDescent="0.25">
      <c r="A17" s="45" t="s">
        <v>25</v>
      </c>
      <c r="B17" s="46">
        <f>SUM(B18:B24)</f>
        <v>4630.79</v>
      </c>
      <c r="C17" s="46">
        <f>SUM(C18:C24)</f>
        <v>0</v>
      </c>
      <c r="D17" s="47" t="s">
        <v>26</v>
      </c>
      <c r="E17" s="46">
        <v>0</v>
      </c>
      <c r="F17" s="46">
        <v>0</v>
      </c>
    </row>
    <row r="18" spans="1:6" x14ac:dyDescent="0.25">
      <c r="A18" s="47" t="s">
        <v>27</v>
      </c>
      <c r="B18" s="46">
        <v>0</v>
      </c>
      <c r="C18" s="46">
        <v>0</v>
      </c>
      <c r="D18" s="47" t="s">
        <v>28</v>
      </c>
      <c r="E18" s="46">
        <v>0</v>
      </c>
      <c r="F18" s="46">
        <v>3203735.61</v>
      </c>
    </row>
    <row r="19" spans="1:6" x14ac:dyDescent="0.25">
      <c r="A19" s="47" t="s">
        <v>29</v>
      </c>
      <c r="B19" s="46">
        <v>0</v>
      </c>
      <c r="C19" s="46">
        <v>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31</v>
      </c>
      <c r="B20" s="46">
        <v>3983.81</v>
      </c>
      <c r="C20" s="46">
        <v>0</v>
      </c>
      <c r="D20" s="47" t="s">
        <v>32</v>
      </c>
      <c r="E20" s="46">
        <v>0</v>
      </c>
      <c r="F20" s="46">
        <v>0</v>
      </c>
    </row>
    <row r="21" spans="1:6" x14ac:dyDescent="0.25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25">
      <c r="A22" s="47" t="s">
        <v>35</v>
      </c>
      <c r="B22" s="46">
        <v>0</v>
      </c>
      <c r="C22" s="46">
        <v>0</v>
      </c>
      <c r="D22" s="47" t="s">
        <v>36</v>
      </c>
      <c r="E22" s="46">
        <v>0</v>
      </c>
      <c r="F22" s="46">
        <v>0</v>
      </c>
    </row>
    <row r="23" spans="1:6" x14ac:dyDescent="0.25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25">
      <c r="A24" s="47" t="s">
        <v>39</v>
      </c>
      <c r="B24" s="46">
        <v>646.98</v>
      </c>
      <c r="C24" s="46">
        <v>0</v>
      </c>
      <c r="D24" s="47" t="s">
        <v>40</v>
      </c>
      <c r="E24" s="46">
        <v>0</v>
      </c>
      <c r="F24" s="46">
        <v>0</v>
      </c>
    </row>
    <row r="25" spans="1:6" x14ac:dyDescent="0.25">
      <c r="A25" s="45" t="s">
        <v>41</v>
      </c>
      <c r="B25" s="46">
        <f>SUM(B26:B30)</f>
        <v>0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25">
      <c r="A26" s="47" t="s">
        <v>43</v>
      </c>
      <c r="B26" s="46">
        <v>0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25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25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25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25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45" customHeight="1" x14ac:dyDescent="0.25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45" customHeight="1" x14ac:dyDescent="0.25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45" customHeight="1" x14ac:dyDescent="0.25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45" customHeight="1" x14ac:dyDescent="0.25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45" customHeight="1" x14ac:dyDescent="0.25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25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25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25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46">
        <v>0</v>
      </c>
      <c r="F41" s="46">
        <v>0</v>
      </c>
    </row>
    <row r="42" spans="1:6" x14ac:dyDescent="0.25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25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25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4">
        <f>B9+B17+B25+B31+B37+B38+B41</f>
        <v>1880086.6400000001</v>
      </c>
      <c r="C47" s="4">
        <f>C9+C17+C25+C31+C37+C38+C41</f>
        <v>3527022.78</v>
      </c>
      <c r="D47" s="2" t="s">
        <v>84</v>
      </c>
      <c r="E47" s="4">
        <f>E9+E19+E23+E26+E27+E31+E38+E42</f>
        <v>543041.18999999994</v>
      </c>
      <c r="F47" s="4">
        <f>F9+F19+F23+F26+F27+F31+F38+F42</f>
        <v>3526957.77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46">
        <v>1297110</v>
      </c>
      <c r="C53" s="46">
        <v>1246189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46">
        <v>617812.17000000004</v>
      </c>
      <c r="C54" s="46">
        <v>434012.17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46">
        <v>-1461692.98</v>
      </c>
      <c r="C55" s="46">
        <v>-752911.27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4">
        <f>E47+E57</f>
        <v>543041.18999999994</v>
      </c>
      <c r="F59" s="4">
        <f>F47+F57</f>
        <v>3526957.77</v>
      </c>
    </row>
    <row r="60" spans="1:6" x14ac:dyDescent="0.25">
      <c r="A60" s="3" t="s">
        <v>104</v>
      </c>
      <c r="B60" s="4">
        <f>SUM(B50:B58)</f>
        <v>453229.18999999994</v>
      </c>
      <c r="C60" s="4">
        <f>SUM(C50:C58)</f>
        <v>927289.89999999991</v>
      </c>
      <c r="D60" s="44"/>
      <c r="E60" s="48"/>
      <c r="F60" s="48"/>
    </row>
    <row r="61" spans="1:6" x14ac:dyDescent="0.25">
      <c r="A61" s="44"/>
      <c r="B61" s="48"/>
      <c r="C61" s="48"/>
      <c r="D61" s="50" t="s">
        <v>105</v>
      </c>
      <c r="E61" s="48"/>
      <c r="F61" s="48"/>
    </row>
    <row r="62" spans="1:6" x14ac:dyDescent="0.25">
      <c r="A62" s="3" t="s">
        <v>106</v>
      </c>
      <c r="B62" s="4">
        <f>SUM(B47+B60)</f>
        <v>2333315.83</v>
      </c>
      <c r="C62" s="4">
        <f>SUM(C47+C60)</f>
        <v>4454312.68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46">
        <f>SUM(E64:E66)</f>
        <v>0</v>
      </c>
      <c r="F63" s="46">
        <f>SUM(F64:F66)</f>
        <v>0</v>
      </c>
    </row>
    <row r="64" spans="1:6" x14ac:dyDescent="0.25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25">
      <c r="A65" s="44"/>
      <c r="B65" s="44"/>
      <c r="C65" s="44"/>
      <c r="D65" s="49" t="s">
        <v>109</v>
      </c>
      <c r="E65" s="46">
        <v>0</v>
      </c>
      <c r="F65" s="46">
        <v>0</v>
      </c>
    </row>
    <row r="66" spans="1:6" x14ac:dyDescent="0.25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46">
        <v>1790274.64</v>
      </c>
      <c r="F68" s="46">
        <v>927353.91</v>
      </c>
    </row>
    <row r="69" spans="1:6" x14ac:dyDescent="0.25">
      <c r="A69" s="52"/>
      <c r="B69" s="44"/>
      <c r="C69" s="44"/>
      <c r="D69" s="45" t="s">
        <v>112</v>
      </c>
      <c r="E69" s="46">
        <v>862920.73</v>
      </c>
      <c r="F69" s="46">
        <v>-354592.02</v>
      </c>
    </row>
    <row r="70" spans="1:6" x14ac:dyDescent="0.25">
      <c r="A70" s="52"/>
      <c r="B70" s="44"/>
      <c r="C70" s="44"/>
      <c r="D70" s="45" t="s">
        <v>113</v>
      </c>
      <c r="E70" s="46">
        <v>927353.91</v>
      </c>
      <c r="F70" s="46">
        <v>1281945.93</v>
      </c>
    </row>
    <row r="71" spans="1:6" x14ac:dyDescent="0.25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4">
        <f>E63+E68+E75</f>
        <v>1790274.64</v>
      </c>
      <c r="F79" s="4">
        <f>F63+F68+F75</f>
        <v>927353.91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121</v>
      </c>
      <c r="E81" s="4">
        <f>E59+E79</f>
        <v>2333315.83</v>
      </c>
      <c r="F81" s="4">
        <f>F59+F79</f>
        <v>4454311.68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C10 E12:F15 B48:C52 B32:C47 B12:C19 B21:C23 C20 B25:C30 C24 B56:C62 F10 E17:F17 E71:F81 E19:F67 E18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B1" zoomScale="75" zoomScaleNormal="75" workbookViewId="0">
      <selection activeCell="G7" sqref="G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9" t="s">
        <v>433</v>
      </c>
      <c r="B1" s="165"/>
      <c r="C1" s="165"/>
      <c r="D1" s="165"/>
      <c r="E1" s="165"/>
      <c r="F1" s="165"/>
      <c r="G1" s="166"/>
    </row>
    <row r="2" spans="1:7" x14ac:dyDescent="0.25">
      <c r="A2" s="167" t="str">
        <f>'Formato 1'!A2</f>
        <v xml:space="preserve">INSTITUTO MUNICIPAL  DE PLANEACION DEL MUNICIPIO DE SALAMANCA, GUANAJUATO </v>
      </c>
      <c r="B2" s="168"/>
      <c r="C2" s="168"/>
      <c r="D2" s="168"/>
      <c r="E2" s="168"/>
      <c r="F2" s="168"/>
      <c r="G2" s="169"/>
    </row>
    <row r="3" spans="1:7" x14ac:dyDescent="0.25">
      <c r="A3" s="170" t="s">
        <v>434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73" t="s">
        <v>435</v>
      </c>
      <c r="B5" s="174"/>
      <c r="C5" s="174"/>
      <c r="D5" s="174"/>
      <c r="E5" s="174"/>
      <c r="F5" s="174"/>
      <c r="G5" s="175"/>
    </row>
    <row r="6" spans="1:7" x14ac:dyDescent="0.25">
      <c r="A6" s="138" t="s">
        <v>4</v>
      </c>
      <c r="B6" s="7">
        <v>2025</v>
      </c>
      <c r="C6" s="32">
        <v>2026</v>
      </c>
      <c r="D6" s="32">
        <v>2027</v>
      </c>
      <c r="E6" s="32">
        <v>2028</v>
      </c>
      <c r="F6" s="32">
        <v>2029</v>
      </c>
      <c r="G6" s="32">
        <v>2030</v>
      </c>
    </row>
    <row r="7" spans="1:7" ht="15.75" customHeight="1" x14ac:dyDescent="0.25">
      <c r="A7" s="26" t="s">
        <v>436</v>
      </c>
      <c r="B7" s="118">
        <f>SUM(B8:B19)</f>
        <v>7524523.8499999996</v>
      </c>
      <c r="C7" s="118">
        <f t="shared" ref="C7:G7" si="0">SUM(C8:C19)</f>
        <v>7524523.8499999996</v>
      </c>
      <c r="D7" s="118">
        <f t="shared" si="0"/>
        <v>7524523.8499999996</v>
      </c>
      <c r="E7" s="118">
        <f t="shared" si="0"/>
        <v>7524523.8499999996</v>
      </c>
      <c r="F7" s="118">
        <f t="shared" si="0"/>
        <v>7524523.8499999996</v>
      </c>
      <c r="G7" s="118">
        <f t="shared" si="0"/>
        <v>7524523.8499999996</v>
      </c>
    </row>
    <row r="8" spans="1:7" x14ac:dyDescent="0.25">
      <c r="A8" s="57" t="s">
        <v>437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438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439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440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441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442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443</v>
      </c>
      <c r="B14" s="74">
        <v>26123.85</v>
      </c>
      <c r="C14" s="74">
        <v>26123.85</v>
      </c>
      <c r="D14" s="74">
        <v>26123.85</v>
      </c>
      <c r="E14" s="74">
        <v>26123.85</v>
      </c>
      <c r="F14" s="74">
        <v>26123.85</v>
      </c>
      <c r="G14" s="74">
        <v>26123.85</v>
      </c>
    </row>
    <row r="15" spans="1:7" x14ac:dyDescent="0.25">
      <c r="A15" s="57" t="s">
        <v>444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445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446</v>
      </c>
      <c r="B17" s="74">
        <v>7498400</v>
      </c>
      <c r="C17" s="74">
        <v>7498400</v>
      </c>
      <c r="D17" s="74">
        <v>7498400</v>
      </c>
      <c r="E17" s="74">
        <v>7498400</v>
      </c>
      <c r="F17" s="74">
        <v>7498400</v>
      </c>
      <c r="G17" s="74">
        <v>7498400</v>
      </c>
    </row>
    <row r="18" spans="1:7" x14ac:dyDescent="0.25">
      <c r="A18" s="57" t="s">
        <v>447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448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449</v>
      </c>
      <c r="B20" s="74"/>
      <c r="C20" s="74"/>
      <c r="D20" s="74"/>
      <c r="E20" s="74"/>
      <c r="F20" s="74"/>
      <c r="G20" s="74"/>
    </row>
    <row r="21" spans="1:7" x14ac:dyDescent="0.25">
      <c r="A21" s="3" t="s">
        <v>450</v>
      </c>
      <c r="B21" s="118">
        <f>SUM(B22:B26)</f>
        <v>0</v>
      </c>
      <c r="C21" s="118">
        <f t="shared" ref="C21:G21" si="1">SUM(C22:C26)</f>
        <v>0</v>
      </c>
      <c r="D21" s="118">
        <f t="shared" si="1"/>
        <v>0</v>
      </c>
      <c r="E21" s="118">
        <f t="shared" si="1"/>
        <v>0</v>
      </c>
      <c r="F21" s="118">
        <f t="shared" si="1"/>
        <v>0</v>
      </c>
      <c r="G21" s="118">
        <f t="shared" si="1"/>
        <v>0</v>
      </c>
    </row>
    <row r="22" spans="1:7" x14ac:dyDescent="0.25">
      <c r="A22" s="57" t="s">
        <v>451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452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453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454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455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449</v>
      </c>
      <c r="B27" s="75"/>
      <c r="C27" s="75"/>
      <c r="D27" s="75"/>
      <c r="E27" s="75"/>
      <c r="F27" s="75"/>
      <c r="G27" s="75"/>
    </row>
    <row r="28" spans="1:7" x14ac:dyDescent="0.25">
      <c r="A28" s="3" t="s">
        <v>456</v>
      </c>
      <c r="B28" s="118">
        <f>SUM(B29)</f>
        <v>0</v>
      </c>
      <c r="C28" s="118">
        <f t="shared" ref="C28:G28" si="2">SUM(C29)</f>
        <v>0</v>
      </c>
      <c r="D28" s="118">
        <f t="shared" si="2"/>
        <v>0</v>
      </c>
      <c r="E28" s="118">
        <f t="shared" si="2"/>
        <v>0</v>
      </c>
      <c r="F28" s="118">
        <f t="shared" si="2"/>
        <v>0</v>
      </c>
      <c r="G28" s="118">
        <f t="shared" si="2"/>
        <v>0</v>
      </c>
    </row>
    <row r="29" spans="1:7" x14ac:dyDescent="0.25">
      <c r="A29" s="57" t="s">
        <v>457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449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458</v>
      </c>
      <c r="B31" s="118">
        <f>B21+B7+B28</f>
        <v>7524523.8499999996</v>
      </c>
      <c r="C31" s="118">
        <f t="shared" ref="C31:G31" si="3">C21+C7+C28</f>
        <v>7524523.8499999996</v>
      </c>
      <c r="D31" s="118">
        <f t="shared" si="3"/>
        <v>7524523.8499999996</v>
      </c>
      <c r="E31" s="118">
        <f t="shared" si="3"/>
        <v>7524523.8499999996</v>
      </c>
      <c r="F31" s="118">
        <f t="shared" si="3"/>
        <v>7524523.8499999996</v>
      </c>
      <c r="G31" s="118">
        <f t="shared" si="3"/>
        <v>7524523.8499999996</v>
      </c>
    </row>
    <row r="32" spans="1:7" ht="14.45" customHeight="1" x14ac:dyDescent="0.25">
      <c r="A32" s="44"/>
      <c r="B32" s="140"/>
      <c r="C32" s="140"/>
      <c r="D32" s="140"/>
      <c r="E32" s="140"/>
      <c r="F32" s="140"/>
      <c r="G32" s="140"/>
    </row>
    <row r="33" spans="1:7" x14ac:dyDescent="0.25">
      <c r="A33" s="143" t="s">
        <v>288</v>
      </c>
      <c r="B33" s="52"/>
      <c r="C33" s="52"/>
      <c r="D33" s="52"/>
      <c r="E33" s="52"/>
      <c r="F33" s="52"/>
      <c r="G33" s="52"/>
    </row>
    <row r="34" spans="1:7" ht="30" x14ac:dyDescent="0.25">
      <c r="A34" s="141" t="s">
        <v>459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1" t="s">
        <v>290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3" t="s">
        <v>460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G16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topLeftCell="B2" zoomScale="75" zoomScaleNormal="75" workbookViewId="0">
      <selection activeCell="G15" sqref="G15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9" t="s">
        <v>461</v>
      </c>
      <c r="B1" s="165"/>
      <c r="C1" s="165"/>
      <c r="D1" s="165"/>
      <c r="E1" s="165"/>
      <c r="F1" s="165"/>
      <c r="G1" s="166"/>
    </row>
    <row r="2" spans="1:7" x14ac:dyDescent="0.25">
      <c r="A2" s="167" t="str">
        <f>'Formato 1'!A2</f>
        <v xml:space="preserve">INSTITUTO MUNICIPAL  DE PLANEACION DEL MUNICIPIO DE SALAMANCA, GUANAJUATO </v>
      </c>
      <c r="B2" s="168"/>
      <c r="C2" s="168"/>
      <c r="D2" s="168"/>
      <c r="E2" s="168"/>
      <c r="F2" s="168"/>
      <c r="G2" s="169"/>
    </row>
    <row r="3" spans="1:7" x14ac:dyDescent="0.25">
      <c r="A3" s="170" t="s">
        <v>462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73" t="s">
        <v>435</v>
      </c>
      <c r="B5" s="174"/>
      <c r="C5" s="174"/>
      <c r="D5" s="174"/>
      <c r="E5" s="174"/>
      <c r="F5" s="174"/>
      <c r="G5" s="175"/>
    </row>
    <row r="6" spans="1:7" x14ac:dyDescent="0.25">
      <c r="A6" s="138" t="s">
        <v>4</v>
      </c>
      <c r="B6" s="7">
        <v>2025</v>
      </c>
      <c r="C6" s="32">
        <v>2026</v>
      </c>
      <c r="D6" s="32">
        <v>2027</v>
      </c>
      <c r="E6" s="32">
        <v>2028</v>
      </c>
      <c r="F6" s="32">
        <v>2029</v>
      </c>
      <c r="G6" s="32">
        <v>2030</v>
      </c>
    </row>
    <row r="7" spans="1:7" ht="15.75" customHeight="1" x14ac:dyDescent="0.25">
      <c r="A7" s="26" t="s">
        <v>463</v>
      </c>
      <c r="B7" s="118">
        <f t="shared" ref="B7:G7" si="0">SUM(B8:B16)</f>
        <v>7524523.8499999996</v>
      </c>
      <c r="C7" s="118">
        <f t="shared" si="0"/>
        <v>7524523.8499999996</v>
      </c>
      <c r="D7" s="118">
        <f t="shared" si="0"/>
        <v>7524523.8499999996</v>
      </c>
      <c r="E7" s="118">
        <f t="shared" si="0"/>
        <v>7524523.8499999996</v>
      </c>
      <c r="F7" s="118">
        <f t="shared" si="0"/>
        <v>7524523.8499999996</v>
      </c>
      <c r="G7" s="118">
        <f t="shared" si="0"/>
        <v>7524523.8499999996</v>
      </c>
    </row>
    <row r="8" spans="1:7" x14ac:dyDescent="0.25">
      <c r="A8" s="57" t="s">
        <v>464</v>
      </c>
      <c r="B8" s="74">
        <v>6380773</v>
      </c>
      <c r="C8" s="74">
        <v>6380773</v>
      </c>
      <c r="D8" s="74">
        <v>6380773</v>
      </c>
      <c r="E8" s="74">
        <v>6380773</v>
      </c>
      <c r="F8" s="74">
        <v>6380773</v>
      </c>
      <c r="G8" s="74">
        <v>6380773</v>
      </c>
    </row>
    <row r="9" spans="1:7" ht="15.75" customHeight="1" x14ac:dyDescent="0.25">
      <c r="A9" s="57" t="s">
        <v>465</v>
      </c>
      <c r="B9" s="74">
        <v>86071</v>
      </c>
      <c r="C9" s="74">
        <v>86071</v>
      </c>
      <c r="D9" s="74">
        <v>86071</v>
      </c>
      <c r="E9" s="74">
        <v>86071</v>
      </c>
      <c r="F9" s="74">
        <v>86071</v>
      </c>
      <c r="G9" s="74">
        <v>86071</v>
      </c>
    </row>
    <row r="10" spans="1:7" x14ac:dyDescent="0.25">
      <c r="A10" s="57" t="s">
        <v>466</v>
      </c>
      <c r="B10" s="74">
        <v>776665.84</v>
      </c>
      <c r="C10" s="74">
        <v>776665.84</v>
      </c>
      <c r="D10" s="74">
        <v>776665.84</v>
      </c>
      <c r="E10" s="74">
        <v>776665.84</v>
      </c>
      <c r="F10" s="74">
        <v>776665.84</v>
      </c>
      <c r="G10" s="74">
        <v>776665.84</v>
      </c>
    </row>
    <row r="11" spans="1:7" x14ac:dyDescent="0.25">
      <c r="A11" s="57" t="s">
        <v>467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468</v>
      </c>
      <c r="B12" s="74">
        <v>275690.15999999997</v>
      </c>
      <c r="C12" s="74">
        <v>275690.15999999997</v>
      </c>
      <c r="D12" s="74">
        <v>275690.15999999997</v>
      </c>
      <c r="E12" s="74">
        <v>275690.15999999997</v>
      </c>
      <c r="F12" s="74">
        <v>275690.15999999997</v>
      </c>
      <c r="G12" s="74">
        <v>275690.15999999997</v>
      </c>
    </row>
    <row r="13" spans="1:7" x14ac:dyDescent="0.25">
      <c r="A13" s="57" t="s">
        <v>469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470</v>
      </c>
      <c r="B14" s="74">
        <v>5323.85</v>
      </c>
      <c r="C14" s="74">
        <v>5323.85</v>
      </c>
      <c r="D14" s="74">
        <v>5323.85</v>
      </c>
      <c r="E14" s="74">
        <v>5323.85</v>
      </c>
      <c r="F14" s="74">
        <v>5323.85</v>
      </c>
      <c r="G14" s="74">
        <v>5323.85</v>
      </c>
    </row>
    <row r="15" spans="1:7" x14ac:dyDescent="0.25">
      <c r="A15" s="57" t="s">
        <v>471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472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473</v>
      </c>
      <c r="B18" s="118">
        <f>SUM(B19:B27)</f>
        <v>0</v>
      </c>
      <c r="C18" s="118">
        <f t="shared" ref="C18:G18" si="1">SUM(C19:C27)</f>
        <v>0</v>
      </c>
      <c r="D18" s="118">
        <f t="shared" si="1"/>
        <v>0</v>
      </c>
      <c r="E18" s="118">
        <f t="shared" si="1"/>
        <v>0</v>
      </c>
      <c r="F18" s="118">
        <f t="shared" si="1"/>
        <v>0</v>
      </c>
      <c r="G18" s="118">
        <f t="shared" si="1"/>
        <v>0</v>
      </c>
    </row>
    <row r="19" spans="1:7" x14ac:dyDescent="0.25">
      <c r="A19" s="57" t="s">
        <v>464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465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466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467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468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469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472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449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475</v>
      </c>
      <c r="B29" s="118">
        <f>B18+B7</f>
        <v>7524523.8499999996</v>
      </c>
      <c r="C29" s="118">
        <f t="shared" ref="C29:G29" si="2">C18+C7</f>
        <v>7524523.8499999996</v>
      </c>
      <c r="D29" s="118">
        <f t="shared" si="2"/>
        <v>7524523.8499999996</v>
      </c>
      <c r="E29" s="118">
        <f t="shared" si="2"/>
        <v>7524523.8499999996</v>
      </c>
      <c r="F29" s="118">
        <f t="shared" si="2"/>
        <v>7524523.8499999996</v>
      </c>
      <c r="G29" s="118">
        <f t="shared" si="2"/>
        <v>7524523.8499999996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1:G11 B13:G13 B15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B14" zoomScale="75" zoomScaleNormal="75" workbookViewId="0">
      <selection activeCell="C44" sqref="C4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9" t="s">
        <v>476</v>
      </c>
      <c r="B1" s="165"/>
      <c r="C1" s="165"/>
      <c r="D1" s="165"/>
      <c r="E1" s="165"/>
      <c r="F1" s="165"/>
      <c r="G1" s="166"/>
    </row>
    <row r="2" spans="1:7" x14ac:dyDescent="0.25">
      <c r="A2" s="167" t="str">
        <f>'Formato 1'!A2</f>
        <v xml:space="preserve">INSTITUTO MUNICIPAL  DE PLANEACION DEL MUNICIPIO DE SALAMANCA, GUANAJUATO </v>
      </c>
      <c r="B2" s="168"/>
      <c r="C2" s="168"/>
      <c r="D2" s="168"/>
      <c r="E2" s="168"/>
      <c r="F2" s="168"/>
      <c r="G2" s="169"/>
    </row>
    <row r="3" spans="1:7" x14ac:dyDescent="0.25">
      <c r="A3" s="170" t="s">
        <v>477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38" t="s">
        <v>4</v>
      </c>
      <c r="B5" s="159">
        <v>2020</v>
      </c>
      <c r="C5" s="160">
        <v>2021</v>
      </c>
      <c r="D5" s="160">
        <v>2022</v>
      </c>
      <c r="E5" s="160">
        <v>2023</v>
      </c>
      <c r="F5" s="160">
        <v>2024</v>
      </c>
      <c r="G5" s="160">
        <v>2025</v>
      </c>
    </row>
    <row r="6" spans="1:7" ht="15.75" customHeight="1" x14ac:dyDescent="0.25">
      <c r="A6" s="26" t="s">
        <v>478</v>
      </c>
      <c r="B6" s="118">
        <f>SUM(B7:B18)</f>
        <v>0</v>
      </c>
      <c r="C6" s="118">
        <f t="shared" ref="C6:G6" si="0">SUM(C7:C18)</f>
        <v>0</v>
      </c>
      <c r="D6" s="118">
        <f t="shared" si="0"/>
        <v>4073160.88</v>
      </c>
      <c r="E6" s="118">
        <f t="shared" si="0"/>
        <v>6265422.54</v>
      </c>
      <c r="F6" s="118">
        <f t="shared" si="0"/>
        <v>5501614.6600000001</v>
      </c>
      <c r="G6" s="118">
        <f t="shared" si="0"/>
        <v>7524523.8499999996</v>
      </c>
    </row>
    <row r="7" spans="1:7" x14ac:dyDescent="0.25">
      <c r="A7" s="57" t="s">
        <v>437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438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439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440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441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442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443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26123.85</v>
      </c>
    </row>
    <row r="14" spans="1:7" x14ac:dyDescent="0.25">
      <c r="A14" s="57" t="s">
        <v>444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445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446</v>
      </c>
      <c r="B16" s="74">
        <v>0</v>
      </c>
      <c r="C16" s="74">
        <v>0</v>
      </c>
      <c r="D16" s="74">
        <v>4073160.88</v>
      </c>
      <c r="E16" s="74">
        <v>6265422.54</v>
      </c>
      <c r="F16" s="74">
        <v>5501614.6600000001</v>
      </c>
      <c r="G16" s="74">
        <v>7498400</v>
      </c>
    </row>
    <row r="17" spans="1:7" x14ac:dyDescent="0.25">
      <c r="A17" s="57" t="s">
        <v>447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91" t="s">
        <v>448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479</v>
      </c>
      <c r="B20" s="118">
        <f>SUM(B21:B25)</f>
        <v>0</v>
      </c>
      <c r="C20" s="118">
        <f t="shared" ref="C20:G20" si="1">SUM(C21:C25)</f>
        <v>0</v>
      </c>
      <c r="D20" s="118">
        <f t="shared" si="1"/>
        <v>0</v>
      </c>
      <c r="E20" s="118">
        <f t="shared" si="1"/>
        <v>0</v>
      </c>
      <c r="F20" s="118">
        <f t="shared" si="1"/>
        <v>0</v>
      </c>
      <c r="G20" s="118">
        <f t="shared" si="1"/>
        <v>0</v>
      </c>
    </row>
    <row r="21" spans="1:7" x14ac:dyDescent="0.25">
      <c r="A21" s="57" t="s">
        <v>451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452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453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454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455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480</v>
      </c>
      <c r="B27" s="118">
        <f>SUM(B28)</f>
        <v>0</v>
      </c>
      <c r="C27" s="118">
        <f t="shared" ref="C27:G27" si="2">SUM(C28)</f>
        <v>0</v>
      </c>
      <c r="D27" s="118">
        <f t="shared" si="2"/>
        <v>0</v>
      </c>
      <c r="E27" s="118">
        <f t="shared" si="2"/>
        <v>0</v>
      </c>
      <c r="F27" s="118">
        <f t="shared" si="2"/>
        <v>0</v>
      </c>
      <c r="G27" s="118">
        <f t="shared" si="2"/>
        <v>0</v>
      </c>
    </row>
    <row r="28" spans="1:7" x14ac:dyDescent="0.25">
      <c r="A28" s="57" t="s">
        <v>286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481</v>
      </c>
      <c r="B30" s="118">
        <f>B20+B6+B27</f>
        <v>0</v>
      </c>
      <c r="C30" s="118">
        <f t="shared" ref="C30:G30" si="3">C20+C6+C27</f>
        <v>0</v>
      </c>
      <c r="D30" s="118">
        <f t="shared" si="3"/>
        <v>4073160.88</v>
      </c>
      <c r="E30" s="118">
        <f t="shared" si="3"/>
        <v>6265422.54</v>
      </c>
      <c r="F30" s="118">
        <f t="shared" si="3"/>
        <v>5501614.6600000001</v>
      </c>
      <c r="G30" s="118">
        <f t="shared" si="3"/>
        <v>7524523.8499999996</v>
      </c>
    </row>
    <row r="31" spans="1:7" ht="14.45" customHeight="1" x14ac:dyDescent="0.25">
      <c r="A31" s="44"/>
      <c r="B31" s="140"/>
      <c r="C31" s="140"/>
      <c r="D31" s="140"/>
      <c r="E31" s="140"/>
      <c r="F31" s="140"/>
      <c r="G31" s="140"/>
    </row>
    <row r="32" spans="1:7" x14ac:dyDescent="0.25">
      <c r="A32" s="143" t="s">
        <v>288</v>
      </c>
      <c r="B32" s="52"/>
      <c r="C32" s="52"/>
      <c r="D32" s="52"/>
      <c r="E32" s="52"/>
      <c r="F32" s="52"/>
      <c r="G32" s="52"/>
    </row>
    <row r="33" spans="1:7" ht="30" x14ac:dyDescent="0.25">
      <c r="A33" s="141" t="s">
        <v>459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1" t="s">
        <v>290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460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482</v>
      </c>
    </row>
    <row r="39" spans="1:7" x14ac:dyDescent="0.25">
      <c r="A39" t="s">
        <v>483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 B16:C16 B14:G15 B13:F13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B1" zoomScale="75" zoomScaleNormal="75" workbookViewId="0">
      <selection activeCell="H8" sqref="H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9" t="s">
        <v>484</v>
      </c>
      <c r="B1" s="165"/>
      <c r="C1" s="165"/>
      <c r="D1" s="165"/>
      <c r="E1" s="165"/>
      <c r="F1" s="165"/>
      <c r="G1" s="166"/>
    </row>
    <row r="2" spans="1:7" x14ac:dyDescent="0.25">
      <c r="A2" s="167" t="str">
        <f>'Formato 1'!A2</f>
        <v xml:space="preserve">INSTITUTO MUNICIPAL  DE PLANEACION DEL MUNICIPIO DE SALAMANCA, GUANAJUATO </v>
      </c>
      <c r="B2" s="168"/>
      <c r="C2" s="168"/>
      <c r="D2" s="168"/>
      <c r="E2" s="168"/>
      <c r="F2" s="168"/>
      <c r="G2" s="169"/>
    </row>
    <row r="3" spans="1:7" x14ac:dyDescent="0.25">
      <c r="A3" s="170" t="s">
        <v>485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38" t="s">
        <v>4</v>
      </c>
      <c r="B5" s="159">
        <v>2020</v>
      </c>
      <c r="C5" s="160">
        <v>2021</v>
      </c>
      <c r="D5" s="160">
        <v>2022</v>
      </c>
      <c r="E5" s="160">
        <v>2023</v>
      </c>
      <c r="F5" s="160">
        <v>2024</v>
      </c>
      <c r="G5" s="160">
        <v>2025</v>
      </c>
    </row>
    <row r="6" spans="1:7" ht="15.75" customHeight="1" x14ac:dyDescent="0.25">
      <c r="A6" s="26" t="s">
        <v>463</v>
      </c>
      <c r="B6" s="118">
        <f t="shared" ref="B6:G6" si="0">SUM(B7:B15)</f>
        <v>0</v>
      </c>
      <c r="C6" s="118">
        <f t="shared" si="0"/>
        <v>0</v>
      </c>
      <c r="D6" s="118">
        <f t="shared" si="0"/>
        <v>4073159.0799999996</v>
      </c>
      <c r="E6" s="118">
        <f t="shared" si="0"/>
        <v>6265422.5399999991</v>
      </c>
      <c r="F6" s="118">
        <f t="shared" si="0"/>
        <v>5501614.6600000011</v>
      </c>
      <c r="G6" s="118">
        <f t="shared" si="0"/>
        <v>7524523.8499999996</v>
      </c>
    </row>
    <row r="7" spans="1:7" x14ac:dyDescent="0.25">
      <c r="A7" s="57" t="s">
        <v>464</v>
      </c>
      <c r="B7" s="74">
        <v>0</v>
      </c>
      <c r="C7" s="74">
        <v>0</v>
      </c>
      <c r="D7" s="74">
        <v>2172161.69</v>
      </c>
      <c r="E7" s="74">
        <v>4176588.5</v>
      </c>
      <c r="F7" s="74">
        <v>4426614.9000000004</v>
      </c>
      <c r="G7" s="74">
        <v>6380773</v>
      </c>
    </row>
    <row r="8" spans="1:7" ht="15.75" customHeight="1" x14ac:dyDescent="0.25">
      <c r="A8" s="57" t="s">
        <v>465</v>
      </c>
      <c r="B8" s="74">
        <v>0</v>
      </c>
      <c r="C8" s="74">
        <v>0</v>
      </c>
      <c r="D8" s="74">
        <v>114650.48</v>
      </c>
      <c r="E8" s="74">
        <v>220866.05</v>
      </c>
      <c r="F8" s="74">
        <v>56519.69</v>
      </c>
      <c r="G8" s="74">
        <v>86071</v>
      </c>
    </row>
    <row r="9" spans="1:7" x14ac:dyDescent="0.25">
      <c r="A9" s="57" t="s">
        <v>466</v>
      </c>
      <c r="B9" s="74">
        <v>0</v>
      </c>
      <c r="C9" s="74">
        <v>0</v>
      </c>
      <c r="D9" s="74">
        <v>329648.71999999997</v>
      </c>
      <c r="E9" s="74">
        <v>1708848.81</v>
      </c>
      <c r="F9" s="74">
        <v>954096.27</v>
      </c>
      <c r="G9" s="74">
        <v>776665.84</v>
      </c>
    </row>
    <row r="10" spans="1:7" x14ac:dyDescent="0.25">
      <c r="A10" s="57" t="s">
        <v>467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468</v>
      </c>
      <c r="B11" s="74">
        <v>0</v>
      </c>
      <c r="C11" s="74">
        <v>0</v>
      </c>
      <c r="D11" s="74">
        <v>1456698.19</v>
      </c>
      <c r="E11" s="74">
        <v>159119.18</v>
      </c>
      <c r="F11" s="74">
        <v>64383.8</v>
      </c>
      <c r="G11" s="74">
        <v>275690.15999999997</v>
      </c>
    </row>
    <row r="12" spans="1:7" x14ac:dyDescent="0.25">
      <c r="A12" s="57" t="s">
        <v>469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470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5323.85</v>
      </c>
    </row>
    <row r="14" spans="1:7" x14ac:dyDescent="0.25">
      <c r="A14" s="57" t="s">
        <v>471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473</v>
      </c>
      <c r="B17" s="118">
        <f>SUM(B18:B26)</f>
        <v>0</v>
      </c>
      <c r="C17" s="118">
        <f t="shared" ref="C17:G17" si="1">SUM(C18:C26)</f>
        <v>0</v>
      </c>
      <c r="D17" s="118">
        <f t="shared" si="1"/>
        <v>0</v>
      </c>
      <c r="E17" s="118">
        <f t="shared" si="1"/>
        <v>0</v>
      </c>
      <c r="F17" s="118">
        <f t="shared" si="1"/>
        <v>0</v>
      </c>
      <c r="G17" s="118">
        <f t="shared" si="1"/>
        <v>0</v>
      </c>
    </row>
    <row r="18" spans="1:7" x14ac:dyDescent="0.25">
      <c r="A18" s="57" t="s">
        <v>464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465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466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467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468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469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470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449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475</v>
      </c>
      <c r="B28" s="118">
        <f>B17+B6</f>
        <v>0</v>
      </c>
      <c r="C28" s="118">
        <f t="shared" ref="C28:G28" si="2">C17+C6</f>
        <v>0</v>
      </c>
      <c r="D28" s="118">
        <f t="shared" si="2"/>
        <v>4073159.0799999996</v>
      </c>
      <c r="E28" s="118">
        <f t="shared" si="2"/>
        <v>6265422.5399999991</v>
      </c>
      <c r="F28" s="118">
        <f t="shared" si="2"/>
        <v>5501614.6600000011</v>
      </c>
      <c r="G28" s="118">
        <f t="shared" si="2"/>
        <v>7524523.8499999996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486</v>
      </c>
    </row>
    <row r="32" spans="1:7" x14ac:dyDescent="0.25">
      <c r="A32" t="s">
        <v>487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0:G10 B7:C7 B8:C8 B9:C9 B12:G12 B11:C11 B14:G28 B13:F1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75" zoomScaleNormal="75" workbookViewId="0">
      <selection activeCell="C14" sqref="C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9" t="s">
        <v>488</v>
      </c>
      <c r="B1" s="165"/>
      <c r="C1" s="165"/>
      <c r="D1" s="165"/>
      <c r="E1" s="165"/>
      <c r="F1" s="165"/>
    </row>
    <row r="2" spans="1:6" x14ac:dyDescent="0.25">
      <c r="A2" s="167" t="str">
        <f>'Formato 1'!A2</f>
        <v xml:space="preserve">INSTITUTO MUNICIPAL  DE PLANEACION DEL MUNICIPIO DE SALAMANCA, GUANAJUATO </v>
      </c>
      <c r="B2" s="168"/>
      <c r="C2" s="168"/>
      <c r="D2" s="168"/>
      <c r="E2" s="168"/>
      <c r="F2" s="169"/>
    </row>
    <row r="3" spans="1:6" x14ac:dyDescent="0.25">
      <c r="A3" s="170" t="s">
        <v>489</v>
      </c>
      <c r="B3" s="171"/>
      <c r="C3" s="171"/>
      <c r="D3" s="171"/>
      <c r="E3" s="171"/>
      <c r="F3" s="172"/>
    </row>
    <row r="4" spans="1:6" ht="30" x14ac:dyDescent="0.25">
      <c r="A4" s="138" t="s">
        <v>4</v>
      </c>
      <c r="B4" s="7" t="s">
        <v>490</v>
      </c>
      <c r="C4" s="32" t="s">
        <v>491</v>
      </c>
      <c r="D4" s="32" t="s">
        <v>492</v>
      </c>
      <c r="E4" s="32" t="s">
        <v>493</v>
      </c>
      <c r="F4" s="32" t="s">
        <v>494</v>
      </c>
    </row>
    <row r="5" spans="1:6" ht="15.75" customHeight="1" x14ac:dyDescent="0.25">
      <c r="A5" s="142" t="s">
        <v>495</v>
      </c>
      <c r="B5" s="147"/>
      <c r="C5" s="147"/>
      <c r="D5" s="147"/>
      <c r="E5" s="147"/>
      <c r="F5" s="147"/>
    </row>
    <row r="6" spans="1:6" ht="30" x14ac:dyDescent="0.25">
      <c r="A6" s="145" t="s">
        <v>496</v>
      </c>
      <c r="B6" s="144"/>
      <c r="C6" s="144"/>
      <c r="D6" s="144"/>
      <c r="E6" s="144"/>
      <c r="F6" s="144"/>
    </row>
    <row r="7" spans="1:6" ht="15.75" customHeight="1" x14ac:dyDescent="0.25">
      <c r="A7" s="145" t="s">
        <v>497</v>
      </c>
      <c r="B7" s="144"/>
      <c r="C7" s="144"/>
      <c r="D7" s="144"/>
      <c r="E7" s="144"/>
      <c r="F7" s="144"/>
    </row>
    <row r="8" spans="1:6" x14ac:dyDescent="0.25">
      <c r="A8" s="146"/>
      <c r="B8" s="144"/>
      <c r="C8" s="144"/>
      <c r="D8" s="144"/>
      <c r="E8" s="144"/>
      <c r="F8" s="144"/>
    </row>
    <row r="9" spans="1:6" x14ac:dyDescent="0.25">
      <c r="A9" s="151" t="s">
        <v>498</v>
      </c>
      <c r="B9" s="144"/>
      <c r="C9" s="144"/>
      <c r="D9" s="144"/>
      <c r="E9" s="144"/>
      <c r="F9" s="144"/>
    </row>
    <row r="10" spans="1:6" x14ac:dyDescent="0.25">
      <c r="A10" s="145" t="s">
        <v>499</v>
      </c>
      <c r="B10" s="154"/>
      <c r="C10" s="154"/>
      <c r="D10" s="154"/>
      <c r="E10" s="154"/>
      <c r="F10" s="154"/>
    </row>
    <row r="11" spans="1:6" x14ac:dyDescent="0.25">
      <c r="A11" s="66" t="s">
        <v>500</v>
      </c>
      <c r="B11" s="154"/>
      <c r="C11" s="154"/>
      <c r="D11" s="154"/>
      <c r="E11" s="154"/>
      <c r="F11" s="154"/>
    </row>
    <row r="12" spans="1:6" x14ac:dyDescent="0.25">
      <c r="A12" s="66" t="s">
        <v>501</v>
      </c>
      <c r="B12" s="154"/>
      <c r="C12" s="154"/>
      <c r="D12" s="154"/>
      <c r="E12" s="154"/>
      <c r="F12" s="154"/>
    </row>
    <row r="13" spans="1:6" x14ac:dyDescent="0.25">
      <c r="A13" s="66" t="s">
        <v>502</v>
      </c>
      <c r="B13" s="154"/>
      <c r="C13" s="154"/>
      <c r="D13" s="154"/>
      <c r="E13" s="154"/>
      <c r="F13" s="154"/>
    </row>
    <row r="14" spans="1:6" x14ac:dyDescent="0.25">
      <c r="A14" s="145" t="s">
        <v>503</v>
      </c>
      <c r="B14" s="154"/>
      <c r="C14" s="154"/>
      <c r="D14" s="154"/>
      <c r="E14" s="154"/>
      <c r="F14" s="154"/>
    </row>
    <row r="15" spans="1:6" x14ac:dyDescent="0.25">
      <c r="A15" s="66" t="s">
        <v>500</v>
      </c>
      <c r="B15" s="154"/>
      <c r="C15" s="154"/>
      <c r="D15" s="154"/>
      <c r="E15" s="154"/>
      <c r="F15" s="154"/>
    </row>
    <row r="16" spans="1:6" x14ac:dyDescent="0.25">
      <c r="A16" s="66" t="s">
        <v>501</v>
      </c>
      <c r="B16" s="155"/>
      <c r="C16" s="155"/>
      <c r="D16" s="155"/>
      <c r="E16" s="155"/>
      <c r="F16" s="155"/>
    </row>
    <row r="17" spans="1:6" x14ac:dyDescent="0.25">
      <c r="A17" s="66" t="s">
        <v>502</v>
      </c>
      <c r="B17" s="156"/>
      <c r="C17" s="156"/>
      <c r="D17" s="156"/>
      <c r="E17" s="156"/>
      <c r="F17" s="156"/>
    </row>
    <row r="18" spans="1:6" x14ac:dyDescent="0.25">
      <c r="A18" s="145" t="s">
        <v>504</v>
      </c>
      <c r="B18" s="156"/>
      <c r="C18" s="156"/>
      <c r="D18" s="156"/>
      <c r="E18" s="156"/>
      <c r="F18" s="156"/>
    </row>
    <row r="19" spans="1:6" x14ac:dyDescent="0.25">
      <c r="A19" s="145" t="s">
        <v>505</v>
      </c>
      <c r="B19" s="156"/>
      <c r="C19" s="156"/>
      <c r="D19" s="156"/>
      <c r="E19" s="156"/>
      <c r="F19" s="156"/>
    </row>
    <row r="20" spans="1:6" x14ac:dyDescent="0.25">
      <c r="A20" s="145" t="s">
        <v>506</v>
      </c>
      <c r="B20" s="157"/>
      <c r="C20" s="157"/>
      <c r="D20" s="157"/>
      <c r="E20" s="157"/>
      <c r="F20" s="157"/>
    </row>
    <row r="21" spans="1:6" x14ac:dyDescent="0.25">
      <c r="A21" s="145" t="s">
        <v>507</v>
      </c>
      <c r="B21" s="157"/>
      <c r="C21" s="157"/>
      <c r="D21" s="157"/>
      <c r="E21" s="157"/>
      <c r="F21" s="157"/>
    </row>
    <row r="22" spans="1:6" x14ac:dyDescent="0.25">
      <c r="A22" s="145" t="s">
        <v>508</v>
      </c>
      <c r="B22" s="157"/>
      <c r="C22" s="157"/>
      <c r="D22" s="157"/>
      <c r="E22" s="157"/>
      <c r="F22" s="157"/>
    </row>
    <row r="23" spans="1:6" x14ac:dyDescent="0.25">
      <c r="A23" s="145" t="s">
        <v>509</v>
      </c>
      <c r="B23" s="157"/>
      <c r="C23" s="157"/>
      <c r="D23" s="157"/>
      <c r="E23" s="157"/>
      <c r="F23" s="157"/>
    </row>
    <row r="24" spans="1:6" x14ac:dyDescent="0.25">
      <c r="A24" s="145" t="s">
        <v>510</v>
      </c>
      <c r="B24" s="149"/>
      <c r="C24" s="149"/>
      <c r="D24" s="149"/>
      <c r="E24" s="149"/>
      <c r="F24" s="149"/>
    </row>
    <row r="25" spans="1:6" x14ac:dyDescent="0.25">
      <c r="A25" s="145" t="s">
        <v>511</v>
      </c>
      <c r="B25" s="149"/>
      <c r="C25" s="149"/>
      <c r="D25" s="149"/>
      <c r="E25" s="149"/>
      <c r="F25" s="149"/>
    </row>
    <row r="26" spans="1:6" x14ac:dyDescent="0.25">
      <c r="A26" s="146"/>
      <c r="B26" s="150"/>
      <c r="C26" s="150"/>
      <c r="D26" s="150"/>
      <c r="E26" s="150"/>
      <c r="F26" s="150"/>
    </row>
    <row r="27" spans="1:6" ht="14.45" customHeight="1" x14ac:dyDescent="0.25">
      <c r="A27" s="151" t="s">
        <v>512</v>
      </c>
      <c r="B27" s="148"/>
      <c r="C27" s="148"/>
      <c r="D27" s="148"/>
      <c r="E27" s="148"/>
      <c r="F27" s="148"/>
    </row>
    <row r="28" spans="1:6" x14ac:dyDescent="0.25">
      <c r="A28" s="145" t="s">
        <v>513</v>
      </c>
      <c r="B28" s="90"/>
      <c r="C28" s="90"/>
      <c r="D28" s="90"/>
      <c r="E28" s="90"/>
      <c r="F28" s="90"/>
    </row>
    <row r="29" spans="1:6" x14ac:dyDescent="0.25">
      <c r="A29" s="141"/>
      <c r="B29" s="52"/>
      <c r="C29" s="52"/>
      <c r="D29" s="52"/>
      <c r="E29" s="52"/>
      <c r="F29" s="52"/>
    </row>
    <row r="30" spans="1:6" x14ac:dyDescent="0.25">
      <c r="A30" s="152" t="s">
        <v>514</v>
      </c>
      <c r="B30" s="52"/>
      <c r="C30" s="52"/>
      <c r="D30" s="52"/>
      <c r="E30" s="52"/>
      <c r="F30" s="52"/>
    </row>
    <row r="31" spans="1:6" x14ac:dyDescent="0.25">
      <c r="A31" s="153" t="s">
        <v>499</v>
      </c>
      <c r="B31" s="90"/>
      <c r="C31" s="90"/>
      <c r="D31" s="90"/>
      <c r="E31" s="90"/>
      <c r="F31" s="90"/>
    </row>
    <row r="32" spans="1:6" x14ac:dyDescent="0.25">
      <c r="A32" s="153" t="s">
        <v>503</v>
      </c>
      <c r="B32" s="90"/>
      <c r="C32" s="90"/>
      <c r="D32" s="90"/>
      <c r="E32" s="90"/>
      <c r="F32" s="90"/>
    </row>
    <row r="33" spans="1:6" x14ac:dyDescent="0.25">
      <c r="A33" s="153" t="s">
        <v>515</v>
      </c>
      <c r="B33" s="90"/>
      <c r="C33" s="90"/>
      <c r="D33" s="90"/>
      <c r="E33" s="90"/>
      <c r="F33" s="90"/>
    </row>
    <row r="34" spans="1:6" x14ac:dyDescent="0.25">
      <c r="A34" s="141"/>
      <c r="B34" s="52"/>
      <c r="C34" s="52"/>
      <c r="D34" s="52"/>
      <c r="E34" s="52"/>
      <c r="F34" s="52"/>
    </row>
    <row r="35" spans="1:6" x14ac:dyDescent="0.25">
      <c r="A35" s="152" t="s">
        <v>516</v>
      </c>
      <c r="B35" s="52"/>
      <c r="C35" s="52"/>
      <c r="D35" s="52"/>
      <c r="E35" s="52"/>
      <c r="F35" s="52"/>
    </row>
    <row r="36" spans="1:6" x14ac:dyDescent="0.25">
      <c r="A36" s="153" t="s">
        <v>517</v>
      </c>
      <c r="B36" s="52"/>
      <c r="C36" s="52"/>
      <c r="D36" s="52"/>
      <c r="E36" s="52"/>
      <c r="F36" s="52"/>
    </row>
    <row r="37" spans="1:6" x14ac:dyDescent="0.25">
      <c r="A37" s="153" t="s">
        <v>518</v>
      </c>
      <c r="B37" s="52"/>
      <c r="C37" s="52"/>
      <c r="D37" s="52"/>
      <c r="E37" s="52"/>
      <c r="F37" s="52"/>
    </row>
    <row r="38" spans="1:6" x14ac:dyDescent="0.25">
      <c r="A38" s="153" t="s">
        <v>519</v>
      </c>
      <c r="B38" s="52"/>
      <c r="C38" s="52"/>
      <c r="D38" s="52"/>
      <c r="E38" s="52"/>
      <c r="F38" s="52"/>
    </row>
    <row r="39" spans="1:6" x14ac:dyDescent="0.25">
      <c r="A39" s="141"/>
      <c r="B39" s="52"/>
      <c r="C39" s="52"/>
      <c r="D39" s="52"/>
      <c r="E39" s="52"/>
      <c r="F39" s="52"/>
    </row>
    <row r="40" spans="1:6" x14ac:dyDescent="0.25">
      <c r="A40" s="152" t="s">
        <v>520</v>
      </c>
      <c r="B40" s="52"/>
      <c r="C40" s="52"/>
      <c r="D40" s="52"/>
      <c r="E40" s="52"/>
      <c r="F40" s="52"/>
    </row>
    <row r="41" spans="1:6" x14ac:dyDescent="0.25">
      <c r="A41" s="141"/>
      <c r="B41" s="52"/>
      <c r="C41" s="52"/>
      <c r="D41" s="52"/>
      <c r="E41" s="52"/>
      <c r="F41" s="52"/>
    </row>
    <row r="42" spans="1:6" x14ac:dyDescent="0.25">
      <c r="A42" s="152" t="s">
        <v>521</v>
      </c>
      <c r="B42" s="52"/>
      <c r="C42" s="52"/>
      <c r="D42" s="52"/>
      <c r="E42" s="52"/>
      <c r="F42" s="52"/>
    </row>
    <row r="43" spans="1:6" x14ac:dyDescent="0.25">
      <c r="A43" s="153" t="s">
        <v>522</v>
      </c>
      <c r="B43" s="90"/>
      <c r="C43" s="90"/>
      <c r="D43" s="90"/>
      <c r="E43" s="90"/>
      <c r="F43" s="90"/>
    </row>
    <row r="44" spans="1:6" x14ac:dyDescent="0.25">
      <c r="A44" s="153" t="s">
        <v>523</v>
      </c>
      <c r="B44" s="90"/>
      <c r="C44" s="90"/>
      <c r="D44" s="90"/>
      <c r="E44" s="90"/>
      <c r="F44" s="90"/>
    </row>
    <row r="45" spans="1:6" x14ac:dyDescent="0.25">
      <c r="A45" s="153" t="s">
        <v>524</v>
      </c>
      <c r="B45" s="90"/>
      <c r="C45" s="90"/>
      <c r="D45" s="90"/>
      <c r="E45" s="90"/>
      <c r="F45" s="90"/>
    </row>
    <row r="46" spans="1:6" x14ac:dyDescent="0.25">
      <c r="A46" s="141"/>
      <c r="B46" s="52"/>
      <c r="C46" s="52"/>
      <c r="D46" s="52"/>
      <c r="E46" s="52"/>
      <c r="F46" s="52"/>
    </row>
    <row r="47" spans="1:6" ht="30" x14ac:dyDescent="0.25">
      <c r="A47" s="152" t="s">
        <v>525</v>
      </c>
      <c r="B47" s="52"/>
      <c r="C47" s="52"/>
      <c r="D47" s="52"/>
      <c r="E47" s="52"/>
      <c r="F47" s="52"/>
    </row>
    <row r="48" spans="1:6" x14ac:dyDescent="0.25">
      <c r="A48" s="153" t="s">
        <v>523</v>
      </c>
      <c r="B48" s="90"/>
      <c r="C48" s="90"/>
      <c r="D48" s="90"/>
      <c r="E48" s="90"/>
      <c r="F48" s="90"/>
    </row>
    <row r="49" spans="1:6" x14ac:dyDescent="0.25">
      <c r="A49" s="153" t="s">
        <v>524</v>
      </c>
      <c r="B49" s="90"/>
      <c r="C49" s="90"/>
      <c r="D49" s="90"/>
      <c r="E49" s="90"/>
      <c r="F49" s="90"/>
    </row>
    <row r="50" spans="1:6" x14ac:dyDescent="0.25">
      <c r="A50" s="141"/>
      <c r="B50" s="52"/>
      <c r="C50" s="52"/>
      <c r="D50" s="52"/>
      <c r="E50" s="52"/>
      <c r="F50" s="52"/>
    </row>
    <row r="51" spans="1:6" x14ac:dyDescent="0.25">
      <c r="A51" s="152" t="s">
        <v>526</v>
      </c>
      <c r="B51" s="52"/>
      <c r="C51" s="52"/>
      <c r="D51" s="52"/>
      <c r="E51" s="52"/>
      <c r="F51" s="52"/>
    </row>
    <row r="52" spans="1:6" x14ac:dyDescent="0.25">
      <c r="A52" s="153" t="s">
        <v>523</v>
      </c>
      <c r="B52" s="90"/>
      <c r="C52" s="90"/>
      <c r="D52" s="90"/>
      <c r="E52" s="90"/>
      <c r="F52" s="90"/>
    </row>
    <row r="53" spans="1:6" x14ac:dyDescent="0.25">
      <c r="A53" s="153" t="s">
        <v>524</v>
      </c>
      <c r="B53" s="90"/>
      <c r="C53" s="90"/>
      <c r="D53" s="90"/>
      <c r="E53" s="90"/>
      <c r="F53" s="90"/>
    </row>
    <row r="54" spans="1:6" x14ac:dyDescent="0.25">
      <c r="A54" s="153" t="s">
        <v>527</v>
      </c>
      <c r="B54" s="90"/>
      <c r="C54" s="90"/>
      <c r="D54" s="90"/>
      <c r="E54" s="90"/>
      <c r="F54" s="90"/>
    </row>
    <row r="55" spans="1:6" x14ac:dyDescent="0.25">
      <c r="A55" s="141"/>
      <c r="B55" s="52"/>
      <c r="C55" s="52"/>
      <c r="D55" s="52"/>
      <c r="E55" s="52"/>
      <c r="F55" s="52"/>
    </row>
    <row r="56" spans="1:6" x14ac:dyDescent="0.25">
      <c r="A56" s="152" t="s">
        <v>528</v>
      </c>
      <c r="B56" s="52"/>
      <c r="C56" s="52"/>
      <c r="D56" s="52"/>
      <c r="E56" s="52"/>
      <c r="F56" s="52"/>
    </row>
    <row r="57" spans="1:6" x14ac:dyDescent="0.25">
      <c r="A57" s="153" t="s">
        <v>523</v>
      </c>
      <c r="B57" s="90"/>
      <c r="C57" s="90"/>
      <c r="D57" s="90"/>
      <c r="E57" s="90"/>
      <c r="F57" s="90"/>
    </row>
    <row r="58" spans="1:6" x14ac:dyDescent="0.25">
      <c r="A58" s="153" t="s">
        <v>524</v>
      </c>
      <c r="B58" s="90"/>
      <c r="C58" s="90"/>
      <c r="D58" s="90"/>
      <c r="E58" s="90"/>
      <c r="F58" s="90"/>
    </row>
    <row r="59" spans="1:6" x14ac:dyDescent="0.25">
      <c r="A59" s="141"/>
      <c r="B59" s="52"/>
      <c r="C59" s="52"/>
      <c r="D59" s="52"/>
      <c r="E59" s="52"/>
      <c r="F59" s="52"/>
    </row>
    <row r="60" spans="1:6" x14ac:dyDescent="0.25">
      <c r="A60" s="152" t="s">
        <v>529</v>
      </c>
      <c r="B60" s="52"/>
      <c r="C60" s="52"/>
      <c r="D60" s="52"/>
      <c r="E60" s="52"/>
      <c r="F60" s="52"/>
    </row>
    <row r="61" spans="1:6" x14ac:dyDescent="0.25">
      <c r="A61" s="153" t="s">
        <v>530</v>
      </c>
      <c r="B61" s="140"/>
      <c r="C61" s="140"/>
      <c r="D61" s="140"/>
      <c r="E61" s="140"/>
      <c r="F61" s="140"/>
    </row>
    <row r="62" spans="1:6" x14ac:dyDescent="0.25">
      <c r="A62" s="153" t="s">
        <v>531</v>
      </c>
      <c r="B62" s="158"/>
      <c r="C62" s="158"/>
      <c r="D62" s="158"/>
      <c r="E62" s="158"/>
      <c r="F62" s="158"/>
    </row>
    <row r="63" spans="1:6" x14ac:dyDescent="0.25">
      <c r="A63" s="141"/>
      <c r="B63" s="140"/>
      <c r="C63" s="140"/>
      <c r="D63" s="140"/>
      <c r="E63" s="140"/>
      <c r="F63" s="140"/>
    </row>
    <row r="64" spans="1:6" x14ac:dyDescent="0.25">
      <c r="A64" s="152" t="s">
        <v>532</v>
      </c>
      <c r="B64" s="140"/>
      <c r="C64" s="140"/>
      <c r="D64" s="140"/>
      <c r="E64" s="140"/>
      <c r="F64" s="140"/>
    </row>
    <row r="65" spans="1:6" x14ac:dyDescent="0.25">
      <c r="A65" s="153" t="s">
        <v>533</v>
      </c>
      <c r="B65" s="140"/>
      <c r="C65" s="140"/>
      <c r="D65" s="140"/>
      <c r="E65" s="140"/>
      <c r="F65" s="140"/>
    </row>
    <row r="66" spans="1:6" x14ac:dyDescent="0.25">
      <c r="A66" s="153" t="s">
        <v>534</v>
      </c>
      <c r="B66" s="141"/>
      <c r="C66" s="52"/>
      <c r="D66" s="141"/>
      <c r="E66" s="141"/>
      <c r="F66" s="141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87" t="s">
        <v>433</v>
      </c>
      <c r="B1" s="187"/>
      <c r="C1" s="187"/>
      <c r="D1" s="187"/>
      <c r="E1" s="187"/>
      <c r="F1" s="187"/>
      <c r="G1" s="187"/>
    </row>
    <row r="2" spans="1:7" x14ac:dyDescent="0.25">
      <c r="A2" s="127" t="str">
        <f>'Formato 1'!A2</f>
        <v xml:space="preserve">INSTITUTO MUNICIPAL  DE PLANEACION DEL MUNICIPIO DE SALAMANCA, GUANAJUATO </v>
      </c>
      <c r="B2" s="128"/>
      <c r="C2" s="128"/>
      <c r="D2" s="128"/>
      <c r="E2" s="128"/>
      <c r="F2" s="128"/>
      <c r="G2" s="129"/>
    </row>
    <row r="3" spans="1:7" x14ac:dyDescent="0.25">
      <c r="A3" s="130" t="s">
        <v>434</v>
      </c>
      <c r="B3" s="131"/>
      <c r="C3" s="131"/>
      <c r="D3" s="131"/>
      <c r="E3" s="131"/>
      <c r="F3" s="131"/>
      <c r="G3" s="132"/>
    </row>
    <row r="4" spans="1:7" x14ac:dyDescent="0.25">
      <c r="A4" s="130" t="s">
        <v>2</v>
      </c>
      <c r="B4" s="131"/>
      <c r="C4" s="131"/>
      <c r="D4" s="131"/>
      <c r="E4" s="131"/>
      <c r="F4" s="131"/>
      <c r="G4" s="132"/>
    </row>
    <row r="5" spans="1:7" x14ac:dyDescent="0.25">
      <c r="A5" s="130" t="s">
        <v>435</v>
      </c>
      <c r="B5" s="131"/>
      <c r="C5" s="131"/>
      <c r="D5" s="131"/>
      <c r="E5" s="131"/>
      <c r="F5" s="131"/>
      <c r="G5" s="132"/>
    </row>
    <row r="6" spans="1:7" x14ac:dyDescent="0.25">
      <c r="A6" s="185" t="s">
        <v>535</v>
      </c>
      <c r="B6" s="35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83.25" customHeight="1" x14ac:dyDescent="0.25">
      <c r="A7" s="186"/>
      <c r="B7" s="69" t="s">
        <v>536</v>
      </c>
      <c r="C7" s="186"/>
      <c r="D7" s="186"/>
      <c r="E7" s="186"/>
      <c r="F7" s="186"/>
      <c r="G7" s="186"/>
    </row>
    <row r="8" spans="1:7" ht="30" x14ac:dyDescent="0.25">
      <c r="A8" s="70" t="s">
        <v>478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231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540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256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257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541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479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542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480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286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288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290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546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8" t="s">
        <v>461</v>
      </c>
      <c r="B1" s="188"/>
      <c r="C1" s="188"/>
      <c r="D1" s="188"/>
      <c r="E1" s="188"/>
      <c r="F1" s="188"/>
      <c r="G1" s="188"/>
    </row>
    <row r="2" spans="1:7" x14ac:dyDescent="0.25">
      <c r="A2" s="127" t="str">
        <f>'Formato 1'!A2</f>
        <v xml:space="preserve">INSTITUTO MUNICIPAL  DE PLANEACION DEL MUNICIPIO DE SALAMANCA, GUANAJUATO </v>
      </c>
      <c r="B2" s="128"/>
      <c r="C2" s="128"/>
      <c r="D2" s="128"/>
      <c r="E2" s="128"/>
      <c r="F2" s="128"/>
      <c r="G2" s="129"/>
    </row>
    <row r="3" spans="1:7" x14ac:dyDescent="0.25">
      <c r="A3" s="112" t="s">
        <v>462</v>
      </c>
      <c r="B3" s="113"/>
      <c r="C3" s="113"/>
      <c r="D3" s="113"/>
      <c r="E3" s="113"/>
      <c r="F3" s="113"/>
      <c r="G3" s="114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12" t="s">
        <v>435</v>
      </c>
      <c r="B5" s="113"/>
      <c r="C5" s="113"/>
      <c r="D5" s="113"/>
      <c r="E5" s="113"/>
      <c r="F5" s="113"/>
      <c r="G5" s="114"/>
    </row>
    <row r="6" spans="1:7" x14ac:dyDescent="0.25">
      <c r="A6" s="189" t="s">
        <v>547</v>
      </c>
      <c r="B6" s="35">
        <v>2022</v>
      </c>
      <c r="C6" s="185">
        <f>+B6+1</f>
        <v>2023</v>
      </c>
      <c r="D6" s="185">
        <f>+C6+1</f>
        <v>2024</v>
      </c>
      <c r="E6" s="185">
        <f>+D6+1</f>
        <v>2025</v>
      </c>
      <c r="F6" s="185">
        <f>+E6+1</f>
        <v>2026</v>
      </c>
      <c r="G6" s="185">
        <f>+F6+1</f>
        <v>2027</v>
      </c>
    </row>
    <row r="7" spans="1:7" ht="57.75" customHeight="1" x14ac:dyDescent="0.25">
      <c r="A7" s="190"/>
      <c r="B7" s="36" t="s">
        <v>536</v>
      </c>
      <c r="C7" s="186"/>
      <c r="D7" s="186"/>
      <c r="E7" s="186"/>
      <c r="F7" s="186"/>
      <c r="G7" s="186"/>
    </row>
    <row r="8" spans="1:7" x14ac:dyDescent="0.25">
      <c r="A8" s="26" t="s">
        <v>463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550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469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550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469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475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8" t="s">
        <v>476</v>
      </c>
      <c r="B1" s="188"/>
      <c r="C1" s="188"/>
      <c r="D1" s="188"/>
      <c r="E1" s="188"/>
      <c r="F1" s="188"/>
      <c r="G1" s="188"/>
    </row>
    <row r="2" spans="1:7" x14ac:dyDescent="0.25">
      <c r="A2" s="127" t="str">
        <f>'Formato 1'!A2</f>
        <v xml:space="preserve">INSTITUTO MUNICIPAL  DE PLANEACION DEL MUNICIPIO DE SALAMANCA, GUANAJUATO </v>
      </c>
      <c r="B2" s="128"/>
      <c r="C2" s="128"/>
      <c r="D2" s="128"/>
      <c r="E2" s="128"/>
      <c r="F2" s="128"/>
      <c r="G2" s="129"/>
    </row>
    <row r="3" spans="1:7" x14ac:dyDescent="0.25">
      <c r="A3" s="112" t="s">
        <v>477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192" t="s">
        <v>535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5">
        <f>+F5+1</f>
        <v>2022</v>
      </c>
    </row>
    <row r="6" spans="1:7" ht="32.25" x14ac:dyDescent="0.25">
      <c r="A6" s="178"/>
      <c r="B6" s="194"/>
      <c r="C6" s="194"/>
      <c r="D6" s="194"/>
      <c r="E6" s="194"/>
      <c r="F6" s="194"/>
      <c r="G6" s="36" t="s">
        <v>551</v>
      </c>
    </row>
    <row r="7" spans="1:7" x14ac:dyDescent="0.25">
      <c r="A7" s="61" t="s">
        <v>478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552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444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446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557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558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479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560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453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454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561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480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286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481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288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459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562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460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191" t="s">
        <v>563</v>
      </c>
      <c r="B39" s="191"/>
      <c r="C39" s="191"/>
      <c r="D39" s="191"/>
      <c r="E39" s="191"/>
      <c r="F39" s="191"/>
      <c r="G39" s="191"/>
    </row>
    <row r="40" spans="1:7" x14ac:dyDescent="0.25">
      <c r="A40" s="191" t="s">
        <v>564</v>
      </c>
      <c r="B40" s="191"/>
      <c r="C40" s="191"/>
      <c r="D40" s="191"/>
      <c r="E40" s="191"/>
      <c r="F40" s="191"/>
      <c r="G40" s="19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8" t="s">
        <v>484</v>
      </c>
      <c r="B1" s="188"/>
      <c r="C1" s="188"/>
      <c r="D1" s="188"/>
      <c r="E1" s="188"/>
      <c r="F1" s="188"/>
      <c r="G1" s="188"/>
    </row>
    <row r="2" spans="1:7" x14ac:dyDescent="0.25">
      <c r="A2" s="127" t="str">
        <f>'Formato 1'!A2</f>
        <v xml:space="preserve">INSTITUTO MUNICIPAL  DE PLANEACION DEL MUNICIPIO DE SALAMANCA, GUANAJUATO </v>
      </c>
      <c r="B2" s="128"/>
      <c r="C2" s="128"/>
      <c r="D2" s="128"/>
      <c r="E2" s="128"/>
      <c r="F2" s="128"/>
      <c r="G2" s="129"/>
    </row>
    <row r="3" spans="1:7" x14ac:dyDescent="0.25">
      <c r="A3" s="112" t="s">
        <v>485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195" t="s">
        <v>547</v>
      </c>
      <c r="B5" s="193">
        <v>2017</v>
      </c>
      <c r="C5" s="193">
        <f>+B5+1</f>
        <v>2018</v>
      </c>
      <c r="D5" s="193">
        <f>+C5+1</f>
        <v>2019</v>
      </c>
      <c r="E5" s="193">
        <f>+D5+1</f>
        <v>2020</v>
      </c>
      <c r="F5" s="193">
        <f>+E5+1</f>
        <v>2021</v>
      </c>
      <c r="G5" s="35">
        <v>2022</v>
      </c>
    </row>
    <row r="6" spans="1:7" ht="48.75" customHeight="1" x14ac:dyDescent="0.25">
      <c r="A6" s="196"/>
      <c r="B6" s="194"/>
      <c r="C6" s="194"/>
      <c r="D6" s="194"/>
      <c r="E6" s="194"/>
      <c r="F6" s="194"/>
      <c r="G6" s="36" t="s">
        <v>565</v>
      </c>
    </row>
    <row r="7" spans="1:7" x14ac:dyDescent="0.25">
      <c r="A7" s="26" t="s">
        <v>463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548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549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550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469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548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549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550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469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566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191" t="s">
        <v>563</v>
      </c>
      <c r="B32" s="191"/>
      <c r="C32" s="191"/>
      <c r="D32" s="191"/>
      <c r="E32" s="191"/>
      <c r="F32" s="191"/>
      <c r="G32" s="191"/>
    </row>
    <row r="33" spans="1:7" x14ac:dyDescent="0.25">
      <c r="A33" s="191" t="s">
        <v>564</v>
      </c>
      <c r="B33" s="191"/>
      <c r="C33" s="191"/>
      <c r="D33" s="191"/>
      <c r="E33" s="191"/>
      <c r="F33" s="191"/>
      <c r="G33" s="19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197" t="s">
        <v>488</v>
      </c>
      <c r="B1" s="197"/>
      <c r="C1" s="197"/>
      <c r="D1" s="197"/>
      <c r="E1" s="197"/>
      <c r="F1" s="197"/>
    </row>
    <row r="2" spans="1:6" ht="20.100000000000001" customHeight="1" x14ac:dyDescent="0.25">
      <c r="A2" s="109" t="str">
        <f>'Formato 1'!A2</f>
        <v xml:space="preserve">INSTITUTO MUNICIPAL  DE PLANEACION DEL MUNICIPIO DE SALAMANCA, GUANAJUATO </v>
      </c>
      <c r="B2" s="133"/>
      <c r="C2" s="133"/>
      <c r="D2" s="133"/>
      <c r="E2" s="133"/>
      <c r="F2" s="134"/>
    </row>
    <row r="3" spans="1:6" ht="29.25" customHeight="1" x14ac:dyDescent="0.25">
      <c r="A3" s="135" t="s">
        <v>489</v>
      </c>
      <c r="B3" s="136"/>
      <c r="C3" s="136"/>
      <c r="D3" s="136"/>
      <c r="E3" s="136"/>
      <c r="F3" s="137"/>
    </row>
    <row r="4" spans="1:6" ht="35.25" customHeight="1" x14ac:dyDescent="0.25">
      <c r="A4" s="120"/>
      <c r="B4" s="120" t="s">
        <v>490</v>
      </c>
      <c r="C4" s="120" t="s">
        <v>491</v>
      </c>
      <c r="D4" s="120" t="s">
        <v>492</v>
      </c>
      <c r="E4" s="120" t="s">
        <v>493</v>
      </c>
      <c r="F4" s="120" t="s">
        <v>494</v>
      </c>
    </row>
    <row r="5" spans="1:6" ht="12.75" customHeight="1" x14ac:dyDescent="0.25">
      <c r="A5" s="18" t="s">
        <v>495</v>
      </c>
      <c r="B5" s="52"/>
      <c r="C5" s="52"/>
      <c r="D5" s="52"/>
      <c r="E5" s="52"/>
      <c r="F5" s="52"/>
    </row>
    <row r="6" spans="1:6" ht="30" x14ac:dyDescent="0.25">
      <c r="A6" s="58" t="s">
        <v>496</v>
      </c>
      <c r="B6" s="59"/>
      <c r="C6" s="59"/>
      <c r="D6" s="59"/>
      <c r="E6" s="59"/>
      <c r="F6" s="59"/>
    </row>
    <row r="7" spans="1:6" ht="15" x14ac:dyDescent="0.25">
      <c r="A7" s="58" t="s">
        <v>497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498</v>
      </c>
      <c r="B9" s="44"/>
      <c r="C9" s="44"/>
      <c r="D9" s="44"/>
      <c r="E9" s="44"/>
      <c r="F9" s="44"/>
    </row>
    <row r="10" spans="1:6" ht="15" x14ac:dyDescent="0.25">
      <c r="A10" s="58" t="s">
        <v>499</v>
      </c>
      <c r="B10" s="59"/>
      <c r="C10" s="59"/>
      <c r="D10" s="59"/>
      <c r="E10" s="59"/>
      <c r="F10" s="59"/>
    </row>
    <row r="11" spans="1:6" ht="15" x14ac:dyDescent="0.25">
      <c r="A11" s="79" t="s">
        <v>500</v>
      </c>
      <c r="B11" s="59"/>
      <c r="C11" s="59"/>
      <c r="D11" s="59"/>
      <c r="E11" s="59"/>
      <c r="F11" s="59"/>
    </row>
    <row r="12" spans="1:6" ht="15" x14ac:dyDescent="0.25">
      <c r="A12" s="79" t="s">
        <v>501</v>
      </c>
      <c r="B12" s="59"/>
      <c r="C12" s="59"/>
      <c r="D12" s="59"/>
      <c r="E12" s="59"/>
      <c r="F12" s="59"/>
    </row>
    <row r="13" spans="1:6" ht="15" x14ac:dyDescent="0.25">
      <c r="A13" s="79" t="s">
        <v>502</v>
      </c>
      <c r="B13" s="59"/>
      <c r="C13" s="59"/>
      <c r="D13" s="59"/>
      <c r="E13" s="59"/>
      <c r="F13" s="59"/>
    </row>
    <row r="14" spans="1:6" ht="15" x14ac:dyDescent="0.25">
      <c r="A14" s="58" t="s">
        <v>503</v>
      </c>
      <c r="B14" s="59"/>
      <c r="C14" s="59"/>
      <c r="D14" s="59"/>
      <c r="E14" s="59"/>
      <c r="F14" s="59"/>
    </row>
    <row r="15" spans="1:6" ht="15" x14ac:dyDescent="0.25">
      <c r="A15" s="79" t="s">
        <v>500</v>
      </c>
      <c r="B15" s="59"/>
      <c r="C15" s="59"/>
      <c r="D15" s="59"/>
      <c r="E15" s="59"/>
      <c r="F15" s="59"/>
    </row>
    <row r="16" spans="1:6" ht="15" x14ac:dyDescent="0.25">
      <c r="A16" s="79" t="s">
        <v>501</v>
      </c>
      <c r="B16" s="59"/>
      <c r="C16" s="59"/>
      <c r="D16" s="59"/>
      <c r="E16" s="59"/>
      <c r="F16" s="59"/>
    </row>
    <row r="17" spans="1:6" ht="15" x14ac:dyDescent="0.25">
      <c r="A17" s="79" t="s">
        <v>502</v>
      </c>
      <c r="B17" s="59"/>
      <c r="C17" s="59"/>
      <c r="D17" s="59"/>
      <c r="E17" s="59"/>
      <c r="F17" s="59"/>
    </row>
    <row r="18" spans="1:6" ht="15" x14ac:dyDescent="0.25">
      <c r="A18" s="58" t="s">
        <v>504</v>
      </c>
      <c r="B18" s="121"/>
      <c r="C18" s="59"/>
      <c r="D18" s="59"/>
      <c r="E18" s="59"/>
      <c r="F18" s="59"/>
    </row>
    <row r="19" spans="1:6" ht="15" x14ac:dyDescent="0.25">
      <c r="A19" s="58" t="s">
        <v>505</v>
      </c>
      <c r="B19" s="59"/>
      <c r="C19" s="59"/>
      <c r="D19" s="59"/>
      <c r="E19" s="59"/>
      <c r="F19" s="59"/>
    </row>
    <row r="20" spans="1:6" ht="30" x14ac:dyDescent="0.25">
      <c r="A20" s="58" t="s">
        <v>506</v>
      </c>
      <c r="B20" s="122"/>
      <c r="C20" s="122"/>
      <c r="D20" s="122"/>
      <c r="E20" s="122"/>
      <c r="F20" s="122"/>
    </row>
    <row r="21" spans="1:6" ht="30" x14ac:dyDescent="0.25">
      <c r="A21" s="58" t="s">
        <v>507</v>
      </c>
      <c r="B21" s="122"/>
      <c r="C21" s="122"/>
      <c r="D21" s="122"/>
      <c r="E21" s="122"/>
      <c r="F21" s="122"/>
    </row>
    <row r="22" spans="1:6" ht="30" x14ac:dyDescent="0.25">
      <c r="A22" s="58" t="s">
        <v>508</v>
      </c>
      <c r="B22" s="122"/>
      <c r="C22" s="122"/>
      <c r="D22" s="122"/>
      <c r="E22" s="122"/>
      <c r="F22" s="122"/>
    </row>
    <row r="23" spans="1:6" ht="15" x14ac:dyDescent="0.25">
      <c r="A23" s="58" t="s">
        <v>509</v>
      </c>
      <c r="B23" s="122"/>
      <c r="C23" s="122"/>
      <c r="D23" s="122"/>
      <c r="E23" s="122"/>
      <c r="F23" s="122"/>
    </row>
    <row r="24" spans="1:6" ht="15" x14ac:dyDescent="0.25">
      <c r="A24" s="58" t="s">
        <v>510</v>
      </c>
      <c r="B24" s="123"/>
      <c r="C24" s="59"/>
      <c r="D24" s="59"/>
      <c r="E24" s="59"/>
      <c r="F24" s="59"/>
    </row>
    <row r="25" spans="1:6" ht="15" x14ac:dyDescent="0.25">
      <c r="A25" s="58" t="s">
        <v>511</v>
      </c>
      <c r="B25" s="123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512</v>
      </c>
      <c r="B27" s="44"/>
      <c r="C27" s="44"/>
      <c r="D27" s="44"/>
      <c r="E27" s="44"/>
      <c r="F27" s="44"/>
    </row>
    <row r="28" spans="1:6" ht="15" x14ac:dyDescent="0.25">
      <c r="A28" s="58" t="s">
        <v>513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514</v>
      </c>
      <c r="B30" s="44"/>
      <c r="C30" s="44"/>
      <c r="D30" s="44"/>
      <c r="E30" s="44"/>
      <c r="F30" s="44"/>
    </row>
    <row r="31" spans="1:6" ht="15" x14ac:dyDescent="0.25">
      <c r="A31" s="58" t="s">
        <v>499</v>
      </c>
      <c r="B31" s="59"/>
      <c r="C31" s="59"/>
      <c r="D31" s="59"/>
      <c r="E31" s="59"/>
      <c r="F31" s="59"/>
    </row>
    <row r="32" spans="1:6" ht="15" x14ac:dyDescent="0.25">
      <c r="A32" s="58" t="s">
        <v>503</v>
      </c>
      <c r="B32" s="59"/>
      <c r="C32" s="59"/>
      <c r="D32" s="59"/>
      <c r="E32" s="59"/>
      <c r="F32" s="59"/>
    </row>
    <row r="33" spans="1:6" ht="15" x14ac:dyDescent="0.25">
      <c r="A33" s="58" t="s">
        <v>515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516</v>
      </c>
      <c r="B35" s="44"/>
      <c r="C35" s="44"/>
      <c r="D35" s="44"/>
      <c r="E35" s="44"/>
      <c r="F35" s="44"/>
    </row>
    <row r="36" spans="1:6" ht="15" x14ac:dyDescent="0.25">
      <c r="A36" s="58" t="s">
        <v>517</v>
      </c>
      <c r="B36" s="59"/>
      <c r="C36" s="59"/>
      <c r="D36" s="59"/>
      <c r="E36" s="59"/>
      <c r="F36" s="59"/>
    </row>
    <row r="37" spans="1:6" ht="15" x14ac:dyDescent="0.25">
      <c r="A37" s="58" t="s">
        <v>518</v>
      </c>
      <c r="B37" s="59"/>
      <c r="C37" s="59"/>
      <c r="D37" s="59"/>
      <c r="E37" s="59"/>
      <c r="F37" s="59"/>
    </row>
    <row r="38" spans="1:6" ht="15" x14ac:dyDescent="0.25">
      <c r="A38" s="58" t="s">
        <v>519</v>
      </c>
      <c r="B38" s="123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520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521</v>
      </c>
      <c r="B42" s="44"/>
      <c r="C42" s="44"/>
      <c r="D42" s="44"/>
      <c r="E42" s="44"/>
      <c r="F42" s="44"/>
    </row>
    <row r="43" spans="1:6" ht="15" x14ac:dyDescent="0.25">
      <c r="A43" s="58" t="s">
        <v>522</v>
      </c>
      <c r="B43" s="59"/>
      <c r="C43" s="59"/>
      <c r="D43" s="59"/>
      <c r="E43" s="59"/>
      <c r="F43" s="59"/>
    </row>
    <row r="44" spans="1:6" ht="15" x14ac:dyDescent="0.25">
      <c r="A44" s="58" t="s">
        <v>523</v>
      </c>
      <c r="B44" s="59"/>
      <c r="C44" s="59"/>
      <c r="D44" s="59"/>
      <c r="E44" s="59"/>
      <c r="F44" s="59"/>
    </row>
    <row r="45" spans="1:6" ht="15" x14ac:dyDescent="0.25">
      <c r="A45" s="58" t="s">
        <v>524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525</v>
      </c>
      <c r="B47" s="44"/>
      <c r="C47" s="44"/>
      <c r="D47" s="44"/>
      <c r="E47" s="44"/>
      <c r="F47" s="44"/>
    </row>
    <row r="48" spans="1:6" ht="15" x14ac:dyDescent="0.25">
      <c r="A48" s="58" t="s">
        <v>523</v>
      </c>
      <c r="B48" s="122"/>
      <c r="C48" s="122"/>
      <c r="D48" s="122"/>
      <c r="E48" s="122"/>
      <c r="F48" s="122"/>
    </row>
    <row r="49" spans="1:6" ht="15" x14ac:dyDescent="0.25">
      <c r="A49" s="58" t="s">
        <v>524</v>
      </c>
      <c r="B49" s="122"/>
      <c r="C49" s="122"/>
      <c r="D49" s="122"/>
      <c r="E49" s="122"/>
      <c r="F49" s="122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526</v>
      </c>
      <c r="B51" s="44"/>
      <c r="C51" s="44"/>
      <c r="D51" s="44"/>
      <c r="E51" s="44"/>
      <c r="F51" s="44"/>
    </row>
    <row r="52" spans="1:6" ht="15" x14ac:dyDescent="0.25">
      <c r="A52" s="58" t="s">
        <v>523</v>
      </c>
      <c r="B52" s="59"/>
      <c r="C52" s="59"/>
      <c r="D52" s="59"/>
      <c r="E52" s="59"/>
      <c r="F52" s="59"/>
    </row>
    <row r="53" spans="1:6" ht="15" x14ac:dyDescent="0.25">
      <c r="A53" s="58" t="s">
        <v>524</v>
      </c>
      <c r="B53" s="59"/>
      <c r="C53" s="59"/>
      <c r="D53" s="59"/>
      <c r="E53" s="59"/>
      <c r="F53" s="59"/>
    </row>
    <row r="54" spans="1:6" ht="15" x14ac:dyDescent="0.25">
      <c r="A54" s="58" t="s">
        <v>527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528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523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524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529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530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531</v>
      </c>
      <c r="B62" s="123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532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533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534</v>
      </c>
      <c r="B66" s="59"/>
      <c r="C66" s="59"/>
      <c r="D66" s="59"/>
      <c r="E66" s="59"/>
      <c r="F66" s="59"/>
    </row>
    <row r="67" spans="1:6" ht="20.100000000000001" customHeight="1" x14ac:dyDescent="0.25">
      <c r="A67" s="119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opLeftCell="A12" zoomScale="75" zoomScaleNormal="75" workbookViewId="0">
      <selection activeCell="A47" sqref="A47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4" t="s">
        <v>122</v>
      </c>
      <c r="B1" s="165"/>
      <c r="C1" s="165"/>
      <c r="D1" s="165"/>
      <c r="E1" s="165"/>
      <c r="F1" s="165"/>
      <c r="G1" s="165"/>
      <c r="H1" s="166"/>
    </row>
    <row r="2" spans="1:8" x14ac:dyDescent="0.25">
      <c r="A2" s="167" t="str">
        <f>'Formato 1'!A2</f>
        <v xml:space="preserve">INSTITUTO MUNICIPAL  DE PLANEACION DEL MUNICIPIO DE SALAMANCA, GUANAJUATO </v>
      </c>
      <c r="B2" s="168"/>
      <c r="C2" s="168"/>
      <c r="D2" s="168"/>
      <c r="E2" s="168"/>
      <c r="F2" s="168"/>
      <c r="G2" s="168"/>
      <c r="H2" s="169"/>
    </row>
    <row r="3" spans="1:8" ht="15" customHeight="1" x14ac:dyDescent="0.25">
      <c r="A3" s="170" t="s">
        <v>123</v>
      </c>
      <c r="B3" s="171"/>
      <c r="C3" s="171"/>
      <c r="D3" s="171"/>
      <c r="E3" s="171"/>
      <c r="F3" s="171"/>
      <c r="G3" s="171"/>
      <c r="H3" s="172"/>
    </row>
    <row r="4" spans="1:8" ht="15" customHeight="1" x14ac:dyDescent="0.25">
      <c r="A4" s="170" t="s">
        <v>570</v>
      </c>
      <c r="B4" s="171"/>
      <c r="C4" s="171"/>
      <c r="D4" s="171"/>
      <c r="E4" s="171"/>
      <c r="F4" s="171"/>
      <c r="G4" s="171"/>
      <c r="H4" s="172"/>
    </row>
    <row r="5" spans="1:8" x14ac:dyDescent="0.25">
      <c r="A5" s="173" t="s">
        <v>2</v>
      </c>
      <c r="B5" s="174"/>
      <c r="C5" s="174"/>
      <c r="D5" s="174"/>
      <c r="E5" s="174"/>
      <c r="F5" s="174"/>
      <c r="G5" s="174"/>
      <c r="H5" s="175"/>
    </row>
    <row r="6" spans="1:8" ht="41.45" customHeight="1" x14ac:dyDescent="0.25">
      <c r="A6" s="5" t="s">
        <v>124</v>
      </c>
      <c r="B6" s="6" t="str">
        <f>'Formato 1'!C6</f>
        <v>31 de 
diciembre de 
2024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3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4" t="s">
        <v>133</v>
      </c>
      <c r="B10" s="105">
        <v>0</v>
      </c>
      <c r="C10" s="46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x14ac:dyDescent="0.25">
      <c r="A11" s="104" t="s">
        <v>134</v>
      </c>
      <c r="B11" s="105">
        <v>0</v>
      </c>
      <c r="C11" s="46">
        <v>0</v>
      </c>
      <c r="D11" s="105">
        <v>0</v>
      </c>
      <c r="E11" s="105">
        <v>0</v>
      </c>
      <c r="F11" s="105">
        <v>0</v>
      </c>
      <c r="G11" s="46">
        <v>0</v>
      </c>
      <c r="H11" s="46">
        <v>0</v>
      </c>
    </row>
    <row r="12" spans="1:8" ht="16.5" customHeight="1" x14ac:dyDescent="0.25">
      <c r="A12" s="104" t="s">
        <v>135</v>
      </c>
      <c r="B12" s="105">
        <v>0</v>
      </c>
      <c r="C12" s="46">
        <v>0</v>
      </c>
      <c r="D12" s="105">
        <v>0</v>
      </c>
      <c r="E12" s="105">
        <v>0</v>
      </c>
      <c r="F12" s="105">
        <v>0</v>
      </c>
      <c r="G12" s="46">
        <v>0</v>
      </c>
      <c r="H12" s="46">
        <v>0</v>
      </c>
    </row>
    <row r="13" spans="1:8" x14ac:dyDescent="0.25">
      <c r="A13" s="103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4" t="s">
        <v>137</v>
      </c>
      <c r="B14" s="105">
        <v>0</v>
      </c>
      <c r="C14" s="46">
        <v>0</v>
      </c>
      <c r="D14" s="105">
        <v>0</v>
      </c>
      <c r="E14" s="105">
        <v>0</v>
      </c>
      <c r="F14" s="105">
        <v>0</v>
      </c>
      <c r="G14" s="46">
        <v>0</v>
      </c>
      <c r="H14" s="46">
        <v>0</v>
      </c>
    </row>
    <row r="15" spans="1:8" ht="15" customHeight="1" x14ac:dyDescent="0.25">
      <c r="A15" s="104" t="s">
        <v>138</v>
      </c>
      <c r="B15" s="105">
        <v>0</v>
      </c>
      <c r="C15" s="46">
        <v>0</v>
      </c>
      <c r="D15" s="105">
        <v>0</v>
      </c>
      <c r="E15" s="105">
        <v>0</v>
      </c>
      <c r="F15" s="105">
        <v>0</v>
      </c>
      <c r="G15" s="46">
        <v>0</v>
      </c>
      <c r="H15" s="46">
        <v>0</v>
      </c>
    </row>
    <row r="16" spans="1:8" x14ac:dyDescent="0.25">
      <c r="A16" s="104" t="s">
        <v>139</v>
      </c>
      <c r="B16" s="105">
        <v>0</v>
      </c>
      <c r="C16" s="46">
        <v>0</v>
      </c>
      <c r="D16" s="105">
        <v>0</v>
      </c>
      <c r="E16" s="105">
        <v>0</v>
      </c>
      <c r="F16" s="105">
        <v>0</v>
      </c>
      <c r="G16" s="46">
        <v>0</v>
      </c>
      <c r="H16" s="46">
        <v>0</v>
      </c>
    </row>
    <row r="17" spans="1:8" x14ac:dyDescent="0.25">
      <c r="A17" s="106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140</v>
      </c>
      <c r="B18" s="4">
        <v>3526958.77</v>
      </c>
      <c r="C18" s="107"/>
      <c r="D18" s="107"/>
      <c r="E18" s="107"/>
      <c r="F18" s="4">
        <v>543041.18999999994</v>
      </c>
      <c r="G18" s="107"/>
      <c r="H18" s="107"/>
    </row>
    <row r="19" spans="1:8" ht="16.5" customHeight="1" x14ac:dyDescent="0.25">
      <c r="A19" s="106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141</v>
      </c>
      <c r="B20" s="4">
        <f t="shared" ref="B20:H20" si="3">B8+B18</f>
        <v>3526958.77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543041.18999999994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6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8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8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8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8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8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8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6" t="s">
        <v>151</v>
      </c>
      <c r="B33" s="176"/>
      <c r="C33" s="176"/>
      <c r="D33" s="176"/>
      <c r="E33" s="176"/>
      <c r="F33" s="176"/>
      <c r="G33" s="176"/>
      <c r="H33" s="176"/>
    </row>
    <row r="34" spans="1:8" ht="14.45" customHeight="1" x14ac:dyDescent="0.25">
      <c r="A34" s="176"/>
      <c r="B34" s="176"/>
      <c r="C34" s="176"/>
      <c r="D34" s="176"/>
      <c r="E34" s="176"/>
      <c r="F34" s="176"/>
      <c r="G34" s="176"/>
      <c r="H34" s="176"/>
    </row>
    <row r="35" spans="1:8" ht="14.45" customHeight="1" x14ac:dyDescent="0.25">
      <c r="A35" s="176"/>
      <c r="B35" s="176"/>
      <c r="C35" s="176"/>
      <c r="D35" s="176"/>
      <c r="E35" s="176"/>
      <c r="F35" s="176"/>
      <c r="G35" s="176"/>
      <c r="H35" s="176"/>
    </row>
    <row r="36" spans="1:8" ht="14.45" customHeight="1" x14ac:dyDescent="0.25">
      <c r="A36" s="176"/>
      <c r="B36" s="176"/>
      <c r="C36" s="176"/>
      <c r="D36" s="176"/>
      <c r="E36" s="176"/>
      <c r="F36" s="176"/>
      <c r="G36" s="176"/>
      <c r="H36" s="176"/>
    </row>
    <row r="37" spans="1:8" ht="14.45" customHeight="1" x14ac:dyDescent="0.25">
      <c r="A37" s="176"/>
      <c r="B37" s="176"/>
      <c r="C37" s="176"/>
      <c r="D37" s="176"/>
      <c r="E37" s="176"/>
      <c r="F37" s="176"/>
      <c r="G37" s="176"/>
      <c r="H37" s="176"/>
    </row>
    <row r="38" spans="1:8" x14ac:dyDescent="0.25">
      <c r="A38" s="60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8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8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8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150</v>
      </c>
      <c r="B45" s="53"/>
      <c r="C45" s="53"/>
      <c r="D45" s="53"/>
      <c r="E45" s="53"/>
      <c r="F45" s="53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topLeftCell="D1" zoomScale="75" zoomScaleNormal="75" workbookViewId="0">
      <selection activeCell="H29" sqref="H29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4" t="s">
        <v>162</v>
      </c>
      <c r="B1" s="165"/>
      <c r="C1" s="165"/>
      <c r="D1" s="165"/>
      <c r="E1" s="165"/>
      <c r="F1" s="165"/>
      <c r="G1" s="165"/>
      <c r="H1" s="165"/>
      <c r="I1" s="165"/>
      <c r="J1" s="165"/>
      <c r="K1" s="166"/>
    </row>
    <row r="2" spans="1:11" ht="14.45" customHeight="1" x14ac:dyDescent="0.25">
      <c r="A2" s="167" t="str">
        <f>'Formato 1'!A2</f>
        <v xml:space="preserve">INSTITUTO MUNICIPAL  DE PLANEACION DEL MUNICIPIO DE SALAMANCA, GUANAJUATO </v>
      </c>
      <c r="B2" s="168"/>
      <c r="C2" s="168"/>
      <c r="D2" s="168"/>
      <c r="E2" s="168"/>
      <c r="F2" s="168"/>
      <c r="G2" s="168"/>
      <c r="H2" s="168"/>
      <c r="I2" s="168"/>
      <c r="J2" s="168"/>
      <c r="K2" s="169"/>
    </row>
    <row r="3" spans="1:11" x14ac:dyDescent="0.25">
      <c r="A3" s="170" t="s">
        <v>163</v>
      </c>
      <c r="B3" s="171"/>
      <c r="C3" s="171"/>
      <c r="D3" s="171"/>
      <c r="E3" s="171"/>
      <c r="F3" s="171"/>
      <c r="G3" s="171"/>
      <c r="H3" s="171"/>
      <c r="I3" s="171"/>
      <c r="J3" s="171"/>
      <c r="K3" s="172"/>
    </row>
    <row r="4" spans="1:11" x14ac:dyDescent="0.25">
      <c r="A4" s="170" t="str">
        <f>'Formato 2'!A4</f>
        <v>Al 31 de Diciembre de 2024 y al 31 de  Diciembre de 2025</v>
      </c>
      <c r="B4" s="171"/>
      <c r="C4" s="171"/>
      <c r="D4" s="171"/>
      <c r="E4" s="171"/>
      <c r="F4" s="171"/>
      <c r="G4" s="171"/>
      <c r="H4" s="171"/>
      <c r="I4" s="171"/>
      <c r="J4" s="171"/>
      <c r="K4" s="172"/>
    </row>
    <row r="5" spans="1:11" x14ac:dyDescent="0.25">
      <c r="A5" s="173" t="s">
        <v>2</v>
      </c>
      <c r="B5" s="174"/>
      <c r="C5" s="174"/>
      <c r="D5" s="174"/>
      <c r="E5" s="174"/>
      <c r="F5" s="174"/>
      <c r="G5" s="174"/>
      <c r="H5" s="174"/>
      <c r="I5" s="174"/>
      <c r="J5" s="174"/>
      <c r="K5" s="175"/>
    </row>
    <row r="6" spans="1:11" ht="72.7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571</v>
      </c>
      <c r="J6" s="1" t="s">
        <v>572</v>
      </c>
      <c r="K6" s="1" t="s">
        <v>573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172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173</v>
      </c>
      <c r="B9" s="100"/>
      <c r="C9" s="100"/>
      <c r="D9" s="100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9" t="s">
        <v>174</v>
      </c>
      <c r="B10" s="100"/>
      <c r="C10" s="100"/>
      <c r="D10" s="100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9" t="s">
        <v>175</v>
      </c>
      <c r="B11" s="100"/>
      <c r="C11" s="100"/>
      <c r="D11" s="100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9" t="s">
        <v>176</v>
      </c>
      <c r="B12" s="100"/>
      <c r="C12" s="100"/>
      <c r="D12" s="100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9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177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178</v>
      </c>
      <c r="B15" s="100"/>
      <c r="C15" s="100"/>
      <c r="D15" s="100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9" t="s">
        <v>179</v>
      </c>
      <c r="B16" s="100"/>
      <c r="C16" s="100"/>
      <c r="D16" s="100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9" t="s">
        <v>180</v>
      </c>
      <c r="B17" s="100"/>
      <c r="C17" s="100"/>
      <c r="D17" s="100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9" t="s">
        <v>181</v>
      </c>
      <c r="B18" s="100"/>
      <c r="C18" s="100"/>
      <c r="D18" s="100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9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182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B2" zoomScale="75" zoomScaleNormal="75" workbookViewId="0">
      <selection activeCell="E63" sqref="E6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4" t="s">
        <v>183</v>
      </c>
      <c r="B1" s="165"/>
      <c r="C1" s="165"/>
      <c r="D1" s="166"/>
    </row>
    <row r="2" spans="1:4" x14ac:dyDescent="0.25">
      <c r="A2" s="109" t="str">
        <f>'Formato 1'!A2</f>
        <v xml:space="preserve">INSTITUTO MUNICIPAL  DE PLANEACION DEL MUNICIPIO DE SALAMANCA, GUANAJUATO </v>
      </c>
      <c r="B2" s="110"/>
      <c r="C2" s="110"/>
      <c r="D2" s="111"/>
    </row>
    <row r="3" spans="1:4" x14ac:dyDescent="0.25">
      <c r="A3" s="112" t="s">
        <v>184</v>
      </c>
      <c r="B3" s="113"/>
      <c r="C3" s="113"/>
      <c r="D3" s="114"/>
    </row>
    <row r="4" spans="1:4" x14ac:dyDescent="0.25">
      <c r="A4" s="112" t="str">
        <f>'Formato 3'!A4</f>
        <v>Al 31 de Diciembre de 2024 y al 31 de  Diciembre de 2025</v>
      </c>
      <c r="B4" s="113"/>
      <c r="C4" s="113"/>
      <c r="D4" s="114"/>
    </row>
    <row r="5" spans="1:4" x14ac:dyDescent="0.25">
      <c r="A5" s="115" t="s">
        <v>2</v>
      </c>
      <c r="B5" s="116"/>
      <c r="C5" s="116"/>
      <c r="D5" s="117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7503400</v>
      </c>
      <c r="C8" s="14">
        <f>SUM(C9:C11)</f>
        <v>7524523.8499999996</v>
      </c>
      <c r="D8" s="14">
        <f>SUM(D9:D11)</f>
        <v>7524523.8499999996</v>
      </c>
    </row>
    <row r="9" spans="1:4" x14ac:dyDescent="0.25">
      <c r="A9" s="57" t="s">
        <v>189</v>
      </c>
      <c r="B9" s="93">
        <v>7503400</v>
      </c>
      <c r="C9" s="93">
        <v>7524523.8499999996</v>
      </c>
      <c r="D9" s="93">
        <v>7524523.8499999996</v>
      </c>
    </row>
    <row r="10" spans="1:4" x14ac:dyDescent="0.25">
      <c r="A10" s="57" t="s">
        <v>190</v>
      </c>
      <c r="B10" s="93">
        <v>0</v>
      </c>
      <c r="C10" s="93">
        <v>0</v>
      </c>
      <c r="D10" s="93">
        <v>0</v>
      </c>
    </row>
    <row r="11" spans="1:4" x14ac:dyDescent="0.25">
      <c r="A11" s="57" t="s">
        <v>191</v>
      </c>
      <c r="B11" s="93">
        <f>B44</f>
        <v>0</v>
      </c>
      <c r="C11" s="93">
        <f>C44</f>
        <v>0</v>
      </c>
      <c r="D11" s="93">
        <f>D44</f>
        <v>0</v>
      </c>
    </row>
    <row r="12" spans="1:4" x14ac:dyDescent="0.25">
      <c r="A12" s="45"/>
      <c r="B12" s="90"/>
      <c r="C12" s="90"/>
      <c r="D12" s="90"/>
    </row>
    <row r="13" spans="1:4" x14ac:dyDescent="0.25">
      <c r="A13" s="3" t="s">
        <v>192</v>
      </c>
      <c r="B13" s="14">
        <f>B14+B15</f>
        <v>7503400</v>
      </c>
      <c r="C13" s="14">
        <f>C14+C15</f>
        <v>6187542.4100000001</v>
      </c>
      <c r="D13" s="14">
        <f>D14+D15</f>
        <v>5907495.2199999997</v>
      </c>
    </row>
    <row r="14" spans="1:4" x14ac:dyDescent="0.25">
      <c r="A14" s="57" t="s">
        <v>193</v>
      </c>
      <c r="B14" s="93">
        <v>7503400</v>
      </c>
      <c r="C14" s="93">
        <v>6187542.4100000001</v>
      </c>
      <c r="D14" s="93">
        <v>5907495.2199999997</v>
      </c>
    </row>
    <row r="15" spans="1:4" x14ac:dyDescent="0.25">
      <c r="A15" s="57" t="s">
        <v>194</v>
      </c>
      <c r="B15" s="93">
        <v>0</v>
      </c>
      <c r="C15" s="93">
        <v>0</v>
      </c>
      <c r="D15" s="93">
        <v>0</v>
      </c>
    </row>
    <row r="16" spans="1:4" x14ac:dyDescent="0.25">
      <c r="A16" s="45"/>
      <c r="B16" s="90"/>
      <c r="C16" s="90"/>
      <c r="D16" s="90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7" t="s">
        <v>196</v>
      </c>
      <c r="B18" s="16">
        <v>0</v>
      </c>
      <c r="C18" s="46">
        <v>0</v>
      </c>
      <c r="D18" s="46">
        <v>0</v>
      </c>
    </row>
    <row r="19" spans="1:4" x14ac:dyDescent="0.25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198</v>
      </c>
      <c r="B21" s="14">
        <f>B8-B13+B17</f>
        <v>0</v>
      </c>
      <c r="C21" s="14">
        <f>C8-C13+C17</f>
        <v>1336981.4399999995</v>
      </c>
      <c r="D21" s="14">
        <f>D8-D13+D17</f>
        <v>1617028.63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199</v>
      </c>
      <c r="B23" s="14">
        <f>B21-B11</f>
        <v>0</v>
      </c>
      <c r="C23" s="14">
        <f>C21-C11</f>
        <v>1336981.4399999995</v>
      </c>
      <c r="D23" s="14">
        <f>D21-D11</f>
        <v>1617028.63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1336981.4399999995</v>
      </c>
      <c r="D25" s="14">
        <f>D23-D17</f>
        <v>1617028.63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4</v>
      </c>
      <c r="B28" s="7" t="s">
        <v>201</v>
      </c>
      <c r="C28" s="7" t="s">
        <v>186</v>
      </c>
      <c r="D28" s="7" t="s">
        <v>202</v>
      </c>
    </row>
    <row r="29" spans="1:4" x14ac:dyDescent="0.25">
      <c r="A29" s="3" t="s">
        <v>203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204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205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206</v>
      </c>
      <c r="B33" s="4">
        <f>B25+B29</f>
        <v>0</v>
      </c>
      <c r="C33" s="4">
        <f>C25+C29</f>
        <v>1336981.4399999995</v>
      </c>
      <c r="D33" s="4">
        <f>D25+D29</f>
        <v>1617028.63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30" x14ac:dyDescent="0.25">
      <c r="A36" s="13" t="s">
        <v>4</v>
      </c>
      <c r="B36" s="7" t="s">
        <v>185</v>
      </c>
      <c r="C36" s="7" t="s">
        <v>186</v>
      </c>
      <c r="D36" s="7" t="s">
        <v>187</v>
      </c>
    </row>
    <row r="37" spans="1:4" ht="14.45" customHeight="1" x14ac:dyDescent="0.25">
      <c r="A37" s="3" t="s">
        <v>207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208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209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211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212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4</v>
      </c>
      <c r="B47" s="7" t="s">
        <v>185</v>
      </c>
      <c r="C47" s="7" t="s">
        <v>186</v>
      </c>
      <c r="D47" s="7" t="s">
        <v>187</v>
      </c>
    </row>
    <row r="48" spans="1:4" x14ac:dyDescent="0.25">
      <c r="A48" s="94" t="s">
        <v>214</v>
      </c>
      <c r="B48" s="95">
        <f>B9</f>
        <v>7503400</v>
      </c>
      <c r="C48" s="95">
        <f>C9</f>
        <v>7524523.8499999996</v>
      </c>
      <c r="D48" s="95">
        <f>D9</f>
        <v>7524523.8499999996</v>
      </c>
    </row>
    <row r="49" spans="1:4" x14ac:dyDescent="0.25">
      <c r="A49" s="21" t="s">
        <v>215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208</v>
      </c>
      <c r="B50" s="46">
        <v>0</v>
      </c>
      <c r="C50" s="46">
        <v>0</v>
      </c>
      <c r="D50" s="46">
        <v>0</v>
      </c>
    </row>
    <row r="51" spans="1:4" x14ac:dyDescent="0.25">
      <c r="A51" s="96" t="s">
        <v>211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193</v>
      </c>
      <c r="B53" s="46">
        <f>B14</f>
        <v>7503400</v>
      </c>
      <c r="C53" s="46">
        <f>C14</f>
        <v>6187542.4100000001</v>
      </c>
      <c r="D53" s="46">
        <f>D14</f>
        <v>5907495.2199999997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196</v>
      </c>
      <c r="B55" s="22">
        <v>0</v>
      </c>
      <c r="C55" s="46">
        <f>C18</f>
        <v>0</v>
      </c>
      <c r="D55" s="46">
        <f>D18</f>
        <v>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216</v>
      </c>
      <c r="B57" s="4">
        <f>B48+B49-B53+B55</f>
        <v>0</v>
      </c>
      <c r="C57" s="4">
        <f>C48+C49-C53+C55</f>
        <v>1336981.4399999995</v>
      </c>
      <c r="D57" s="4">
        <f>D48+D49-D53+D55</f>
        <v>1617028.63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217</v>
      </c>
      <c r="B59" s="4">
        <f>B57-B49</f>
        <v>0</v>
      </c>
      <c r="C59" s="4">
        <f>C57-C49</f>
        <v>1336981.4399999995</v>
      </c>
      <c r="D59" s="4">
        <f>D57-D49</f>
        <v>1617028.63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4</v>
      </c>
      <c r="B62" s="7" t="s">
        <v>185</v>
      </c>
      <c r="C62" s="7" t="s">
        <v>186</v>
      </c>
      <c r="D62" s="7" t="s">
        <v>187</v>
      </c>
    </row>
    <row r="63" spans="1:4" x14ac:dyDescent="0.25">
      <c r="A63" s="94" t="s">
        <v>190</v>
      </c>
      <c r="B63" s="97">
        <f>B10</f>
        <v>0</v>
      </c>
      <c r="C63" s="97">
        <f>C10</f>
        <v>0</v>
      </c>
      <c r="D63" s="97">
        <f>D10</f>
        <v>0</v>
      </c>
    </row>
    <row r="64" spans="1:4" ht="30" x14ac:dyDescent="0.25">
      <c r="A64" s="21" t="s">
        <v>218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209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212</v>
      </c>
      <c r="B66" s="93">
        <v>0</v>
      </c>
      <c r="C66" s="93">
        <v>0</v>
      </c>
      <c r="D66" s="93">
        <v>0</v>
      </c>
    </row>
    <row r="67" spans="1:4" x14ac:dyDescent="0.25">
      <c r="A67" s="44"/>
      <c r="B67" s="90"/>
      <c r="C67" s="90"/>
      <c r="D67" s="90"/>
    </row>
    <row r="68" spans="1:4" x14ac:dyDescent="0.25">
      <c r="A68" s="57" t="s">
        <v>219</v>
      </c>
      <c r="B68" s="93">
        <f>B15</f>
        <v>0</v>
      </c>
      <c r="C68" s="93">
        <f>C15</f>
        <v>0</v>
      </c>
      <c r="D68" s="93">
        <f>D15</f>
        <v>0</v>
      </c>
    </row>
    <row r="69" spans="1:4" x14ac:dyDescent="0.25">
      <c r="A69" s="44"/>
      <c r="B69" s="90"/>
      <c r="C69" s="90"/>
      <c r="D69" s="90"/>
    </row>
    <row r="70" spans="1:4" x14ac:dyDescent="0.25">
      <c r="A70" s="57" t="s">
        <v>197</v>
      </c>
      <c r="B70" s="16">
        <v>0</v>
      </c>
      <c r="C70" s="93">
        <f>C19</f>
        <v>0</v>
      </c>
      <c r="D70" s="93">
        <f>D19</f>
        <v>0</v>
      </c>
    </row>
    <row r="71" spans="1:4" x14ac:dyDescent="0.25">
      <c r="A71" s="44"/>
      <c r="B71" s="90"/>
      <c r="C71" s="90"/>
      <c r="D71" s="90"/>
    </row>
    <row r="72" spans="1:4" x14ac:dyDescent="0.25">
      <c r="A72" s="18" t="s">
        <v>220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90"/>
      <c r="C73" s="90"/>
      <c r="D73" s="90"/>
    </row>
    <row r="74" spans="1:4" x14ac:dyDescent="0.25">
      <c r="A74" s="18" t="s">
        <v>221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B47" zoomScale="75" zoomScaleNormal="75" workbookViewId="0">
      <selection activeCell="C78" sqref="C78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4" t="s">
        <v>222</v>
      </c>
      <c r="B1" s="165"/>
      <c r="C1" s="165"/>
      <c r="D1" s="165"/>
      <c r="E1" s="165"/>
      <c r="F1" s="165"/>
      <c r="G1" s="166"/>
    </row>
    <row r="2" spans="1:7" x14ac:dyDescent="0.25">
      <c r="A2" s="109" t="str">
        <f>'Formato 1'!A2</f>
        <v xml:space="preserve">INSTITUTO MUNICIPAL  DE PLANEACION DEL MUNICIPIO DE SALAMANCA, GUANAJUATO </v>
      </c>
      <c r="B2" s="110"/>
      <c r="C2" s="110"/>
      <c r="D2" s="110"/>
      <c r="E2" s="110"/>
      <c r="F2" s="110"/>
      <c r="G2" s="111"/>
    </row>
    <row r="3" spans="1:7" x14ac:dyDescent="0.25">
      <c r="A3" s="112" t="s">
        <v>223</v>
      </c>
      <c r="B3" s="113"/>
      <c r="C3" s="113"/>
      <c r="D3" s="113"/>
      <c r="E3" s="113"/>
      <c r="F3" s="113"/>
      <c r="G3" s="114"/>
    </row>
    <row r="4" spans="1:7" x14ac:dyDescent="0.25">
      <c r="A4" s="112" t="str">
        <f>'Formato 3'!A4</f>
        <v>Al 31 de Diciembre de 2024 y al 31 de  Diciembre de 2025</v>
      </c>
      <c r="B4" s="113"/>
      <c r="C4" s="113"/>
      <c r="D4" s="113"/>
      <c r="E4" s="113"/>
      <c r="F4" s="113"/>
      <c r="G4" s="114"/>
    </row>
    <row r="5" spans="1:7" x14ac:dyDescent="0.25">
      <c r="A5" s="115" t="s">
        <v>2</v>
      </c>
      <c r="B5" s="116"/>
      <c r="C5" s="116"/>
      <c r="D5" s="116"/>
      <c r="E5" s="116"/>
      <c r="F5" s="116"/>
      <c r="G5" s="117"/>
    </row>
    <row r="6" spans="1:7" x14ac:dyDescent="0.25">
      <c r="A6" s="161" t="s">
        <v>4</v>
      </c>
      <c r="B6" s="163" t="s">
        <v>224</v>
      </c>
      <c r="C6" s="163"/>
      <c r="D6" s="163"/>
      <c r="E6" s="163"/>
      <c r="F6" s="163"/>
      <c r="G6" s="163" t="s">
        <v>225</v>
      </c>
    </row>
    <row r="7" spans="1:7" ht="30" x14ac:dyDescent="0.25">
      <c r="A7" s="162"/>
      <c r="B7" s="25" t="s">
        <v>226</v>
      </c>
      <c r="C7" s="7" t="s">
        <v>227</v>
      </c>
      <c r="D7" s="25" t="s">
        <v>228</v>
      </c>
      <c r="E7" s="25" t="s">
        <v>186</v>
      </c>
      <c r="F7" s="25" t="s">
        <v>229</v>
      </c>
      <c r="G7" s="163"/>
    </row>
    <row r="8" spans="1:7" x14ac:dyDescent="0.25">
      <c r="A8" s="26" t="s">
        <v>230</v>
      </c>
      <c r="B8" s="90"/>
      <c r="C8" s="90"/>
      <c r="D8" s="90"/>
      <c r="E8" s="90"/>
      <c r="F8" s="90"/>
      <c r="G8" s="90"/>
    </row>
    <row r="9" spans="1:7" x14ac:dyDescent="0.25">
      <c r="A9" s="57" t="s">
        <v>231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232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233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5" si="0">F11-B11</f>
        <v>0</v>
      </c>
    </row>
    <row r="12" spans="1:7" x14ac:dyDescent="0.25">
      <c r="A12" s="57" t="s">
        <v>234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235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236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237</v>
      </c>
      <c r="B15" s="46">
        <v>5000</v>
      </c>
      <c r="C15" s="46">
        <v>21123.85</v>
      </c>
      <c r="D15" s="46">
        <v>26123.85</v>
      </c>
      <c r="E15" s="46">
        <v>26123.85</v>
      </c>
      <c r="F15" s="46">
        <v>26123.85</v>
      </c>
      <c r="G15" s="46">
        <f t="shared" si="0"/>
        <v>21123.85</v>
      </c>
    </row>
    <row r="16" spans="1:7" x14ac:dyDescent="0.25">
      <c r="A16" s="91" t="s">
        <v>238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239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240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241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242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243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244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245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246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247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248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249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250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4" si="4">F30-B30</f>
        <v>0</v>
      </c>
    </row>
    <row r="31" spans="1:7" x14ac:dyDescent="0.25">
      <c r="A31" s="76" t="s">
        <v>253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254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255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256</v>
      </c>
      <c r="B34" s="46">
        <v>7498400</v>
      </c>
      <c r="C34" s="46">
        <v>0</v>
      </c>
      <c r="D34" s="46">
        <v>7498400</v>
      </c>
      <c r="E34" s="46">
        <v>7498400</v>
      </c>
      <c r="F34" s="46">
        <v>7498400</v>
      </c>
      <c r="G34" s="46">
        <f t="shared" si="4"/>
        <v>0</v>
      </c>
    </row>
    <row r="35" spans="1:7" ht="14.45" customHeight="1" x14ac:dyDescent="0.25">
      <c r="A35" s="57" t="s">
        <v>257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258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259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260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261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262</v>
      </c>
      <c r="B41" s="4">
        <f t="shared" ref="B41:G41" si="7">SUM(B9,B10,B11,B12,B13,B14,B15,B16,B28,B34,B35,B37)</f>
        <v>7503400</v>
      </c>
      <c r="C41" s="4">
        <f t="shared" si="7"/>
        <v>21123.85</v>
      </c>
      <c r="D41" s="4">
        <f t="shared" si="7"/>
        <v>7524523.8499999996</v>
      </c>
      <c r="E41" s="4">
        <f t="shared" si="7"/>
        <v>7524523.8499999996</v>
      </c>
      <c r="F41" s="4">
        <f t="shared" si="7"/>
        <v>7524523.8499999996</v>
      </c>
      <c r="G41" s="4">
        <f t="shared" si="7"/>
        <v>21123.85</v>
      </c>
    </row>
    <row r="42" spans="1:7" x14ac:dyDescent="0.25">
      <c r="A42" s="3" t="s">
        <v>263</v>
      </c>
      <c r="B42" s="92"/>
      <c r="C42" s="92"/>
      <c r="D42" s="92"/>
      <c r="E42" s="92"/>
      <c r="F42" s="92"/>
      <c r="G42" s="4">
        <f>IF(G41&gt;0,G41,0)</f>
        <v>21123.85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264</v>
      </c>
      <c r="B44" s="48"/>
      <c r="C44" s="48"/>
      <c r="D44" s="48"/>
      <c r="E44" s="48"/>
      <c r="F44" s="48"/>
      <c r="G44" s="48"/>
    </row>
    <row r="45" spans="1:7" x14ac:dyDescent="0.25">
      <c r="A45" s="57" t="s">
        <v>265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266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267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268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269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270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271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272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273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274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275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276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277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278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279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280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281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282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283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284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285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286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287</v>
      </c>
      <c r="B70" s="4">
        <f t="shared" ref="B70:G70" si="16">B41+B65+B67</f>
        <v>7503400</v>
      </c>
      <c r="C70" s="4">
        <f t="shared" si="16"/>
        <v>21123.85</v>
      </c>
      <c r="D70" s="4">
        <f t="shared" si="16"/>
        <v>7524523.8499999996</v>
      </c>
      <c r="E70" s="4">
        <f t="shared" si="16"/>
        <v>7524523.8499999996</v>
      </c>
      <c r="F70" s="4">
        <v>7524523.8499999996</v>
      </c>
      <c r="G70" s="4">
        <f t="shared" si="16"/>
        <v>21123.85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288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289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290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291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9 G9:G15 G60:G76 G55:G58 G38:G53 B35:F58 C34 B71:F75 B70:E70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J160"/>
  <sheetViews>
    <sheetView showGridLines="0" zoomScale="75" zoomScaleNormal="75" workbookViewId="0">
      <selection activeCell="L146" sqref="L14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10" ht="40.9" customHeight="1" x14ac:dyDescent="0.25">
      <c r="A1" s="179" t="s">
        <v>292</v>
      </c>
      <c r="B1" s="165"/>
      <c r="C1" s="165"/>
      <c r="D1" s="165"/>
      <c r="E1" s="165"/>
      <c r="F1" s="165"/>
      <c r="G1" s="166"/>
    </row>
    <row r="2" spans="1:10" x14ac:dyDescent="0.25">
      <c r="A2" s="124" t="str">
        <f>'Formato 1'!A2</f>
        <v xml:space="preserve">INSTITUTO MUNICIPAL  DE PLANEACION DEL MUNICIPIO DE SALAMANCA, GUANAJUATO </v>
      </c>
      <c r="B2" s="124"/>
      <c r="C2" s="124"/>
      <c r="D2" s="124"/>
      <c r="E2" s="124"/>
      <c r="F2" s="124"/>
      <c r="G2" s="124"/>
    </row>
    <row r="3" spans="1:10" x14ac:dyDescent="0.25">
      <c r="A3" s="125" t="s">
        <v>293</v>
      </c>
      <c r="B3" s="125"/>
      <c r="C3" s="125"/>
      <c r="D3" s="125"/>
      <c r="E3" s="125"/>
      <c r="F3" s="125"/>
      <c r="G3" s="125"/>
    </row>
    <row r="4" spans="1:10" x14ac:dyDescent="0.25">
      <c r="A4" s="125" t="s">
        <v>294</v>
      </c>
      <c r="B4" s="125"/>
      <c r="C4" s="125"/>
      <c r="D4" s="125"/>
      <c r="E4" s="125"/>
      <c r="F4" s="125"/>
      <c r="G4" s="125"/>
    </row>
    <row r="5" spans="1:10" x14ac:dyDescent="0.25">
      <c r="A5" s="125" t="str">
        <f>'Formato 3'!A4</f>
        <v>Al 31 de Diciembre de 2024 y al 31 de  Diciembre de 2025</v>
      </c>
      <c r="B5" s="125"/>
      <c r="C5" s="125"/>
      <c r="D5" s="125"/>
      <c r="E5" s="125"/>
      <c r="F5" s="125"/>
      <c r="G5" s="125"/>
    </row>
    <row r="6" spans="1:10" x14ac:dyDescent="0.25">
      <c r="A6" s="126" t="s">
        <v>2</v>
      </c>
      <c r="B6" s="126"/>
      <c r="C6" s="126"/>
      <c r="D6" s="126"/>
      <c r="E6" s="126"/>
      <c r="F6" s="126"/>
      <c r="G6" s="126"/>
    </row>
    <row r="7" spans="1:10" x14ac:dyDescent="0.25">
      <c r="A7" s="177" t="s">
        <v>4</v>
      </c>
      <c r="B7" s="177" t="s">
        <v>295</v>
      </c>
      <c r="C7" s="177"/>
      <c r="D7" s="177"/>
      <c r="E7" s="177"/>
      <c r="F7" s="177"/>
      <c r="G7" s="178" t="s">
        <v>296</v>
      </c>
    </row>
    <row r="8" spans="1:10" ht="30" x14ac:dyDescent="0.25">
      <c r="A8" s="177"/>
      <c r="B8" s="7" t="s">
        <v>201</v>
      </c>
      <c r="C8" s="7" t="s">
        <v>297</v>
      </c>
      <c r="D8" s="7" t="s">
        <v>298</v>
      </c>
      <c r="E8" s="7" t="s">
        <v>186</v>
      </c>
      <c r="F8" s="7" t="s">
        <v>299</v>
      </c>
      <c r="G8" s="177"/>
    </row>
    <row r="9" spans="1:10" x14ac:dyDescent="0.25">
      <c r="A9" s="27" t="s">
        <v>300</v>
      </c>
      <c r="B9" s="82">
        <f>+B10+B18+B28+B48+B62</f>
        <v>7503400</v>
      </c>
      <c r="C9" s="82">
        <f t="shared" ref="B9:G9" si="0">SUM(C10,C18,C28,C38,C48,C58,C62,C71,C75)</f>
        <v>21123.85</v>
      </c>
      <c r="D9" s="82">
        <f t="shared" si="0"/>
        <v>7524523.8499999996</v>
      </c>
      <c r="E9" s="82">
        <f t="shared" si="0"/>
        <v>6187542.4100000001</v>
      </c>
      <c r="F9" s="82">
        <f t="shared" si="0"/>
        <v>5907495.2199999997</v>
      </c>
      <c r="G9" s="82">
        <f t="shared" si="0"/>
        <v>1336981.4400000004</v>
      </c>
      <c r="J9" s="198"/>
    </row>
    <row r="10" spans="1:10" x14ac:dyDescent="0.25">
      <c r="A10" s="83" t="s">
        <v>301</v>
      </c>
      <c r="B10" s="82">
        <f t="shared" ref="B10:G10" si="1">SUM(B11:B17)</f>
        <v>6380773</v>
      </c>
      <c r="C10" s="82">
        <f t="shared" si="1"/>
        <v>0</v>
      </c>
      <c r="D10" s="82">
        <f t="shared" si="1"/>
        <v>6380773</v>
      </c>
      <c r="E10" s="82">
        <f t="shared" si="1"/>
        <v>5087315.49</v>
      </c>
      <c r="F10" s="82">
        <f t="shared" si="1"/>
        <v>4849494.3</v>
      </c>
      <c r="G10" s="82">
        <f t="shared" si="1"/>
        <v>1293457.5100000002</v>
      </c>
    </row>
    <row r="11" spans="1:10" x14ac:dyDescent="0.25">
      <c r="A11" s="84" t="s">
        <v>302</v>
      </c>
      <c r="B11" s="74">
        <v>3920131.91</v>
      </c>
      <c r="C11" s="74">
        <v>0</v>
      </c>
      <c r="D11" s="74">
        <v>3920131.91</v>
      </c>
      <c r="E11" s="74">
        <v>3625943.61</v>
      </c>
      <c r="F11" s="74">
        <v>3625943.61</v>
      </c>
      <c r="G11" s="74">
        <f>D11-E11</f>
        <v>294188.30000000028</v>
      </c>
    </row>
    <row r="12" spans="1:10" x14ac:dyDescent="0.25">
      <c r="A12" s="84" t="s">
        <v>303</v>
      </c>
      <c r="B12" s="74">
        <v>31031.83</v>
      </c>
      <c r="C12" s="74">
        <v>0</v>
      </c>
      <c r="D12" s="74">
        <v>31031.83</v>
      </c>
      <c r="E12" s="74">
        <v>31031.83</v>
      </c>
      <c r="F12" s="74">
        <v>31031.83</v>
      </c>
      <c r="G12" s="74">
        <f t="shared" ref="G12:G17" si="2">D12-E12</f>
        <v>0</v>
      </c>
    </row>
    <row r="13" spans="1:10" x14ac:dyDescent="0.25">
      <c r="A13" s="84" t="s">
        <v>304</v>
      </c>
      <c r="B13" s="74">
        <v>535254.98</v>
      </c>
      <c r="C13" s="74">
        <v>0</v>
      </c>
      <c r="D13" s="74">
        <v>535254.98</v>
      </c>
      <c r="E13" s="74">
        <v>510712.92</v>
      </c>
      <c r="F13" s="74">
        <v>510712.92</v>
      </c>
      <c r="G13" s="74">
        <f t="shared" si="2"/>
        <v>24542.059999999998</v>
      </c>
    </row>
    <row r="14" spans="1:10" x14ac:dyDescent="0.25">
      <c r="A14" s="84" t="s">
        <v>305</v>
      </c>
      <c r="B14" s="74">
        <v>1555789.51</v>
      </c>
      <c r="C14" s="74">
        <v>-500000</v>
      </c>
      <c r="D14" s="74">
        <v>1055789.51</v>
      </c>
      <c r="E14" s="74">
        <v>137011.04999999999</v>
      </c>
      <c r="F14" s="74">
        <v>137011.04999999999</v>
      </c>
      <c r="G14" s="74">
        <f t="shared" si="2"/>
        <v>918778.46</v>
      </c>
    </row>
    <row r="15" spans="1:10" x14ac:dyDescent="0.25">
      <c r="A15" s="84" t="s">
        <v>306</v>
      </c>
      <c r="B15" s="74">
        <v>234564.77</v>
      </c>
      <c r="C15" s="74">
        <v>600000</v>
      </c>
      <c r="D15" s="74">
        <v>834564.77</v>
      </c>
      <c r="E15" s="74">
        <v>782616.08</v>
      </c>
      <c r="F15" s="74">
        <v>544794.89</v>
      </c>
      <c r="G15" s="74">
        <f t="shared" si="2"/>
        <v>51948.690000000061</v>
      </c>
    </row>
    <row r="16" spans="1:10" x14ac:dyDescent="0.25">
      <c r="A16" s="84" t="s">
        <v>307</v>
      </c>
      <c r="B16" s="74">
        <v>104000</v>
      </c>
      <c r="C16" s="74">
        <v>-100000</v>
      </c>
      <c r="D16" s="74">
        <v>4000</v>
      </c>
      <c r="E16" s="74">
        <v>0</v>
      </c>
      <c r="F16" s="74">
        <v>0</v>
      </c>
      <c r="G16" s="74">
        <f t="shared" si="2"/>
        <v>4000</v>
      </c>
    </row>
    <row r="17" spans="1:7" x14ac:dyDescent="0.25">
      <c r="A17" s="84" t="s">
        <v>308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f t="shared" si="2"/>
        <v>0</v>
      </c>
    </row>
    <row r="18" spans="1:7" x14ac:dyDescent="0.25">
      <c r="A18" s="83" t="s">
        <v>309</v>
      </c>
      <c r="B18" s="82">
        <f t="shared" ref="B18:G18" si="3">SUM(B19:B27)</f>
        <v>66627</v>
      </c>
      <c r="C18" s="82">
        <f t="shared" si="3"/>
        <v>19444</v>
      </c>
      <c r="D18" s="82">
        <f t="shared" si="3"/>
        <v>86071</v>
      </c>
      <c r="E18" s="82">
        <f t="shared" si="3"/>
        <v>78288.97</v>
      </c>
      <c r="F18" s="82">
        <f t="shared" si="3"/>
        <v>70168.97</v>
      </c>
      <c r="G18" s="82">
        <f t="shared" si="3"/>
        <v>7782.0299999999988</v>
      </c>
    </row>
    <row r="19" spans="1:7" x14ac:dyDescent="0.25">
      <c r="A19" s="84" t="s">
        <v>310</v>
      </c>
      <c r="B19" s="74">
        <v>16627</v>
      </c>
      <c r="C19" s="74">
        <v>1000</v>
      </c>
      <c r="D19" s="74">
        <v>17627</v>
      </c>
      <c r="E19" s="74">
        <v>17459.09</v>
      </c>
      <c r="F19" s="74">
        <v>17459.09</v>
      </c>
      <c r="G19" s="74">
        <f>D19-E19</f>
        <v>167.90999999999985</v>
      </c>
    </row>
    <row r="20" spans="1:7" x14ac:dyDescent="0.25">
      <c r="A20" s="84" t="s">
        <v>311</v>
      </c>
      <c r="B20" s="74">
        <v>5000</v>
      </c>
      <c r="C20" s="74">
        <v>0</v>
      </c>
      <c r="D20" s="74">
        <v>5000</v>
      </c>
      <c r="E20" s="74">
        <v>5000</v>
      </c>
      <c r="F20" s="74">
        <v>5000</v>
      </c>
      <c r="G20" s="74">
        <f t="shared" ref="G20:G27" si="4">D20-E20</f>
        <v>0</v>
      </c>
    </row>
    <row r="21" spans="1:7" x14ac:dyDescent="0.25">
      <c r="A21" s="84" t="s">
        <v>312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f t="shared" si="4"/>
        <v>0</v>
      </c>
    </row>
    <row r="22" spans="1:7" x14ac:dyDescent="0.25">
      <c r="A22" s="84" t="s">
        <v>313</v>
      </c>
      <c r="B22" s="74">
        <v>2000</v>
      </c>
      <c r="C22" s="74">
        <v>-1656</v>
      </c>
      <c r="D22" s="74">
        <v>344</v>
      </c>
      <c r="E22" s="74">
        <v>344</v>
      </c>
      <c r="F22" s="74">
        <v>344</v>
      </c>
      <c r="G22" s="74">
        <f t="shared" si="4"/>
        <v>0</v>
      </c>
    </row>
    <row r="23" spans="1:7" x14ac:dyDescent="0.25">
      <c r="A23" s="84" t="s">
        <v>314</v>
      </c>
      <c r="B23" s="74">
        <v>500</v>
      </c>
      <c r="C23" s="74">
        <v>-500</v>
      </c>
      <c r="D23" s="74">
        <v>0</v>
      </c>
      <c r="E23" s="74">
        <v>0</v>
      </c>
      <c r="F23" s="74">
        <v>0</v>
      </c>
      <c r="G23" s="74">
        <f t="shared" si="4"/>
        <v>0</v>
      </c>
    </row>
    <row r="24" spans="1:7" x14ac:dyDescent="0.25">
      <c r="A24" s="84" t="s">
        <v>315</v>
      </c>
      <c r="B24" s="74">
        <v>20000</v>
      </c>
      <c r="C24" s="74">
        <v>11880</v>
      </c>
      <c r="D24" s="74">
        <v>31880</v>
      </c>
      <c r="E24" s="74">
        <v>28998.68</v>
      </c>
      <c r="F24" s="74">
        <v>28998.68</v>
      </c>
      <c r="G24" s="74">
        <f t="shared" si="4"/>
        <v>2881.3199999999997</v>
      </c>
    </row>
    <row r="25" spans="1:7" x14ac:dyDescent="0.25">
      <c r="A25" s="84" t="s">
        <v>316</v>
      </c>
      <c r="B25" s="74">
        <v>0</v>
      </c>
      <c r="C25" s="74">
        <v>8120</v>
      </c>
      <c r="D25" s="74">
        <v>8120</v>
      </c>
      <c r="E25" s="74">
        <v>8120</v>
      </c>
      <c r="F25" s="74">
        <v>0</v>
      </c>
      <c r="G25" s="74">
        <f t="shared" si="4"/>
        <v>0</v>
      </c>
    </row>
    <row r="26" spans="1:7" x14ac:dyDescent="0.25">
      <c r="A26" s="84" t="s">
        <v>317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f t="shared" si="4"/>
        <v>0</v>
      </c>
    </row>
    <row r="27" spans="1:7" x14ac:dyDescent="0.25">
      <c r="A27" s="84" t="s">
        <v>318</v>
      </c>
      <c r="B27" s="74">
        <v>22500</v>
      </c>
      <c r="C27" s="74">
        <v>600</v>
      </c>
      <c r="D27" s="74">
        <v>23100</v>
      </c>
      <c r="E27" s="74">
        <v>18367.2</v>
      </c>
      <c r="F27" s="74">
        <v>18367.2</v>
      </c>
      <c r="G27" s="74">
        <f t="shared" si="4"/>
        <v>4732.7999999999993</v>
      </c>
    </row>
    <row r="28" spans="1:7" x14ac:dyDescent="0.25">
      <c r="A28" s="83" t="s">
        <v>319</v>
      </c>
      <c r="B28" s="82">
        <v>964000</v>
      </c>
      <c r="C28" s="82">
        <f t="shared" ref="B28:G28" si="5">SUM(C29:C37)</f>
        <v>-187334.16</v>
      </c>
      <c r="D28" s="82">
        <f t="shared" si="5"/>
        <v>776665.84</v>
      </c>
      <c r="E28" s="82">
        <f t="shared" si="5"/>
        <v>749234.76</v>
      </c>
      <c r="F28" s="82">
        <f t="shared" si="5"/>
        <v>715128.76</v>
      </c>
      <c r="G28" s="82">
        <f t="shared" si="5"/>
        <v>27431.080000000009</v>
      </c>
    </row>
    <row r="29" spans="1:7" x14ac:dyDescent="0.25">
      <c r="A29" s="84" t="s">
        <v>320</v>
      </c>
      <c r="B29" s="74">
        <v>149000</v>
      </c>
      <c r="C29" s="74">
        <v>-82997</v>
      </c>
      <c r="D29" s="74">
        <v>66003</v>
      </c>
      <c r="E29" s="74">
        <v>63550</v>
      </c>
      <c r="F29" s="74">
        <v>63550</v>
      </c>
      <c r="G29" s="74">
        <f>D29-E29</f>
        <v>2453</v>
      </c>
    </row>
    <row r="30" spans="1:7" x14ac:dyDescent="0.25">
      <c r="A30" s="84" t="s">
        <v>321</v>
      </c>
      <c r="B30" s="74">
        <v>25000</v>
      </c>
      <c r="C30" s="74">
        <v>-15000</v>
      </c>
      <c r="D30" s="74">
        <v>10000</v>
      </c>
      <c r="E30" s="74">
        <v>5800</v>
      </c>
      <c r="F30" s="74">
        <v>5800</v>
      </c>
      <c r="G30" s="74">
        <f t="shared" ref="G30:G37" si="6">D30-E30</f>
        <v>4200</v>
      </c>
    </row>
    <row r="31" spans="1:7" x14ac:dyDescent="0.25">
      <c r="A31" s="84" t="s">
        <v>322</v>
      </c>
      <c r="B31" s="74">
        <v>420000</v>
      </c>
      <c r="C31" s="74">
        <v>12000</v>
      </c>
      <c r="D31" s="74">
        <v>432000</v>
      </c>
      <c r="E31" s="74">
        <v>431989.99</v>
      </c>
      <c r="F31" s="74">
        <v>431989.99</v>
      </c>
      <c r="G31" s="74">
        <f t="shared" si="6"/>
        <v>10.010000000009313</v>
      </c>
    </row>
    <row r="32" spans="1:7" x14ac:dyDescent="0.25">
      <c r="A32" s="84" t="s">
        <v>323</v>
      </c>
      <c r="B32" s="74">
        <v>34000</v>
      </c>
      <c r="C32" s="74">
        <v>13837</v>
      </c>
      <c r="D32" s="74">
        <v>47837</v>
      </c>
      <c r="E32" s="74">
        <v>46327.53</v>
      </c>
      <c r="F32" s="74">
        <v>46327.53</v>
      </c>
      <c r="G32" s="74">
        <f t="shared" si="6"/>
        <v>1509.4700000000012</v>
      </c>
    </row>
    <row r="33" spans="1:7" ht="14.45" customHeight="1" x14ac:dyDescent="0.25">
      <c r="A33" s="84" t="s">
        <v>324</v>
      </c>
      <c r="B33" s="74">
        <v>20000</v>
      </c>
      <c r="C33" s="74">
        <v>-9374.16</v>
      </c>
      <c r="D33" s="74">
        <v>10625.84</v>
      </c>
      <c r="E33" s="74">
        <v>10425.84</v>
      </c>
      <c r="F33" s="74">
        <v>10425.84</v>
      </c>
      <c r="G33" s="74">
        <f t="shared" si="6"/>
        <v>200</v>
      </c>
    </row>
    <row r="34" spans="1:7" ht="14.45" customHeight="1" x14ac:dyDescent="0.25">
      <c r="A34" s="84" t="s">
        <v>325</v>
      </c>
      <c r="B34" s="74">
        <v>5000</v>
      </c>
      <c r="C34" s="74">
        <v>-5000</v>
      </c>
      <c r="D34" s="74">
        <v>0</v>
      </c>
      <c r="E34" s="74">
        <v>0</v>
      </c>
      <c r="F34" s="74">
        <v>0</v>
      </c>
      <c r="G34" s="74">
        <f t="shared" si="6"/>
        <v>0</v>
      </c>
    </row>
    <row r="35" spans="1:7" ht="14.45" customHeight="1" x14ac:dyDescent="0.25">
      <c r="A35" s="84" t="s">
        <v>326</v>
      </c>
      <c r="B35" s="74">
        <v>75000</v>
      </c>
      <c r="C35" s="74">
        <v>-68000</v>
      </c>
      <c r="D35" s="74">
        <v>7000</v>
      </c>
      <c r="E35" s="74">
        <v>5595.1</v>
      </c>
      <c r="F35" s="74">
        <v>5595.1</v>
      </c>
      <c r="G35" s="74">
        <f t="shared" si="6"/>
        <v>1404.8999999999996</v>
      </c>
    </row>
    <row r="36" spans="1:7" ht="14.45" customHeight="1" x14ac:dyDescent="0.25">
      <c r="A36" s="84" t="s">
        <v>327</v>
      </c>
      <c r="B36" s="74">
        <v>55000</v>
      </c>
      <c r="C36" s="74">
        <v>-32800</v>
      </c>
      <c r="D36" s="74">
        <v>22200</v>
      </c>
      <c r="E36" s="74">
        <v>22071.3</v>
      </c>
      <c r="F36" s="74">
        <v>22071.3</v>
      </c>
      <c r="G36" s="74">
        <f t="shared" si="6"/>
        <v>128.70000000000073</v>
      </c>
    </row>
    <row r="37" spans="1:7" ht="14.45" customHeight="1" x14ac:dyDescent="0.25">
      <c r="A37" s="84" t="s">
        <v>328</v>
      </c>
      <c r="B37" s="74">
        <v>181000</v>
      </c>
      <c r="C37" s="74">
        <v>0</v>
      </c>
      <c r="D37" s="74">
        <v>181000</v>
      </c>
      <c r="E37" s="74">
        <v>163475</v>
      </c>
      <c r="F37" s="74">
        <v>129369</v>
      </c>
      <c r="G37" s="74">
        <f t="shared" si="6"/>
        <v>17525</v>
      </c>
    </row>
    <row r="38" spans="1:7" x14ac:dyDescent="0.25">
      <c r="A38" s="83" t="s">
        <v>329</v>
      </c>
      <c r="B38" s="82">
        <f t="shared" ref="B38:G38" si="7">SUM(B39:B47)</f>
        <v>0</v>
      </c>
      <c r="C38" s="82">
        <f t="shared" si="7"/>
        <v>0</v>
      </c>
      <c r="D38" s="82">
        <f t="shared" si="7"/>
        <v>0</v>
      </c>
      <c r="E38" s="82">
        <f t="shared" si="7"/>
        <v>0</v>
      </c>
      <c r="F38" s="82">
        <f t="shared" si="7"/>
        <v>0</v>
      </c>
      <c r="G38" s="82">
        <f t="shared" si="7"/>
        <v>0</v>
      </c>
    </row>
    <row r="39" spans="1:7" x14ac:dyDescent="0.25">
      <c r="A39" s="84" t="s">
        <v>330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f>D39-E39</f>
        <v>0</v>
      </c>
    </row>
    <row r="40" spans="1:7" x14ac:dyDescent="0.25">
      <c r="A40" s="84" t="s">
        <v>331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74">
        <f t="shared" ref="G40:G47" si="8">D40-E40</f>
        <v>0</v>
      </c>
    </row>
    <row r="41" spans="1:7" x14ac:dyDescent="0.25">
      <c r="A41" s="84" t="s">
        <v>332</v>
      </c>
      <c r="B41" s="74">
        <v>0</v>
      </c>
      <c r="C41" s="74">
        <v>0</v>
      </c>
      <c r="D41" s="74">
        <v>0</v>
      </c>
      <c r="E41" s="74">
        <v>0</v>
      </c>
      <c r="F41" s="74">
        <v>0</v>
      </c>
      <c r="G41" s="74">
        <f t="shared" si="8"/>
        <v>0</v>
      </c>
    </row>
    <row r="42" spans="1:7" x14ac:dyDescent="0.25">
      <c r="A42" s="84" t="s">
        <v>333</v>
      </c>
      <c r="B42" s="74">
        <v>0</v>
      </c>
      <c r="C42" s="74">
        <v>0</v>
      </c>
      <c r="D42" s="74">
        <v>0</v>
      </c>
      <c r="E42" s="74">
        <v>0</v>
      </c>
      <c r="F42" s="74">
        <v>0</v>
      </c>
      <c r="G42" s="74">
        <f t="shared" si="8"/>
        <v>0</v>
      </c>
    </row>
    <row r="43" spans="1:7" x14ac:dyDescent="0.25">
      <c r="A43" s="84" t="s">
        <v>334</v>
      </c>
      <c r="B43" s="74">
        <v>0</v>
      </c>
      <c r="C43" s="74">
        <v>0</v>
      </c>
      <c r="D43" s="74">
        <v>0</v>
      </c>
      <c r="E43" s="74">
        <v>0</v>
      </c>
      <c r="F43" s="74">
        <v>0</v>
      </c>
      <c r="G43" s="74">
        <f t="shared" si="8"/>
        <v>0</v>
      </c>
    </row>
    <row r="44" spans="1:7" x14ac:dyDescent="0.25">
      <c r="A44" s="84" t="s">
        <v>335</v>
      </c>
      <c r="B44" s="74">
        <v>0</v>
      </c>
      <c r="C44" s="74">
        <v>0</v>
      </c>
      <c r="D44" s="74">
        <v>0</v>
      </c>
      <c r="E44" s="74">
        <v>0</v>
      </c>
      <c r="F44" s="74">
        <v>0</v>
      </c>
      <c r="G44" s="74">
        <f t="shared" si="8"/>
        <v>0</v>
      </c>
    </row>
    <row r="45" spans="1:7" x14ac:dyDescent="0.25">
      <c r="A45" s="84" t="s">
        <v>336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f t="shared" si="8"/>
        <v>0</v>
      </c>
    </row>
    <row r="46" spans="1:7" x14ac:dyDescent="0.25">
      <c r="A46" s="84" t="s">
        <v>337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f t="shared" si="8"/>
        <v>0</v>
      </c>
    </row>
    <row r="47" spans="1:7" x14ac:dyDescent="0.25">
      <c r="A47" s="84" t="s">
        <v>338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f t="shared" si="8"/>
        <v>0</v>
      </c>
    </row>
    <row r="48" spans="1:7" x14ac:dyDescent="0.25">
      <c r="A48" s="83" t="s">
        <v>339</v>
      </c>
      <c r="B48" s="82">
        <f t="shared" ref="B48:G48" si="9">SUM(B49:B57)</f>
        <v>82000</v>
      </c>
      <c r="C48" s="82">
        <f t="shared" si="9"/>
        <v>193690.16</v>
      </c>
      <c r="D48" s="82">
        <f t="shared" si="9"/>
        <v>275690.16000000003</v>
      </c>
      <c r="E48" s="82">
        <f t="shared" si="9"/>
        <v>272703.19</v>
      </c>
      <c r="F48" s="82">
        <f t="shared" si="9"/>
        <v>272703.19</v>
      </c>
      <c r="G48" s="82">
        <f t="shared" si="9"/>
        <v>2986.9700000000012</v>
      </c>
    </row>
    <row r="49" spans="1:7" x14ac:dyDescent="0.25">
      <c r="A49" s="84" t="s">
        <v>340</v>
      </c>
      <c r="B49" s="74">
        <v>12000</v>
      </c>
      <c r="C49" s="74">
        <v>46174.16</v>
      </c>
      <c r="D49" s="74">
        <v>58174.16</v>
      </c>
      <c r="E49" s="74">
        <v>57861.19</v>
      </c>
      <c r="F49" s="74">
        <v>57861.19</v>
      </c>
      <c r="G49" s="74">
        <f>D49-E49</f>
        <v>312.97000000000116</v>
      </c>
    </row>
    <row r="50" spans="1:7" x14ac:dyDescent="0.25">
      <c r="A50" s="84" t="s">
        <v>341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f t="shared" ref="G50:G57" si="10">D50-E50</f>
        <v>0</v>
      </c>
    </row>
    <row r="51" spans="1:7" x14ac:dyDescent="0.25">
      <c r="A51" s="84" t="s">
        <v>342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f t="shared" si="10"/>
        <v>0</v>
      </c>
    </row>
    <row r="52" spans="1:7" x14ac:dyDescent="0.25">
      <c r="A52" s="84" t="s">
        <v>343</v>
      </c>
      <c r="B52" s="74">
        <v>0</v>
      </c>
      <c r="C52" s="74">
        <v>0</v>
      </c>
      <c r="D52" s="74">
        <v>0</v>
      </c>
      <c r="E52" s="74">
        <v>0</v>
      </c>
      <c r="F52" s="74">
        <v>0</v>
      </c>
      <c r="G52" s="74">
        <f t="shared" si="10"/>
        <v>0</v>
      </c>
    </row>
    <row r="53" spans="1:7" x14ac:dyDescent="0.25">
      <c r="A53" s="84" t="s">
        <v>344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f t="shared" si="10"/>
        <v>0</v>
      </c>
    </row>
    <row r="54" spans="1:7" x14ac:dyDescent="0.25">
      <c r="A54" s="84" t="s">
        <v>345</v>
      </c>
      <c r="B54" s="74">
        <v>0</v>
      </c>
      <c r="C54" s="74">
        <v>0</v>
      </c>
      <c r="D54" s="74">
        <v>0</v>
      </c>
      <c r="E54" s="74">
        <v>0</v>
      </c>
      <c r="F54" s="74">
        <v>0</v>
      </c>
      <c r="G54" s="74">
        <f t="shared" si="10"/>
        <v>0</v>
      </c>
    </row>
    <row r="55" spans="1:7" x14ac:dyDescent="0.25">
      <c r="A55" s="84" t="s">
        <v>346</v>
      </c>
      <c r="B55" s="74">
        <v>0</v>
      </c>
      <c r="C55" s="74">
        <v>0</v>
      </c>
      <c r="D55" s="74">
        <v>0</v>
      </c>
      <c r="E55" s="74">
        <v>0</v>
      </c>
      <c r="F55" s="74">
        <v>0</v>
      </c>
      <c r="G55" s="74">
        <f t="shared" si="10"/>
        <v>0</v>
      </c>
    </row>
    <row r="56" spans="1:7" x14ac:dyDescent="0.25">
      <c r="A56" s="84" t="s">
        <v>347</v>
      </c>
      <c r="B56" s="74">
        <v>0</v>
      </c>
      <c r="C56" s="74">
        <v>0</v>
      </c>
      <c r="D56" s="74">
        <v>0</v>
      </c>
      <c r="E56" s="74">
        <v>0</v>
      </c>
      <c r="F56" s="74">
        <v>0</v>
      </c>
      <c r="G56" s="74">
        <f t="shared" si="10"/>
        <v>0</v>
      </c>
    </row>
    <row r="57" spans="1:7" x14ac:dyDescent="0.25">
      <c r="A57" s="84" t="s">
        <v>348</v>
      </c>
      <c r="B57" s="74">
        <v>70000</v>
      </c>
      <c r="C57" s="74">
        <v>147516</v>
      </c>
      <c r="D57" s="74">
        <v>217516</v>
      </c>
      <c r="E57" s="74">
        <v>214842</v>
      </c>
      <c r="F57" s="74">
        <v>214842</v>
      </c>
      <c r="G57" s="74">
        <f t="shared" si="10"/>
        <v>2674</v>
      </c>
    </row>
    <row r="58" spans="1:7" x14ac:dyDescent="0.25">
      <c r="A58" s="83" t="s">
        <v>349</v>
      </c>
      <c r="B58" s="82">
        <f t="shared" ref="B58:G58" si="11">SUM(B59:B61)</f>
        <v>0</v>
      </c>
      <c r="C58" s="82">
        <f t="shared" si="11"/>
        <v>0</v>
      </c>
      <c r="D58" s="82">
        <f t="shared" si="11"/>
        <v>0</v>
      </c>
      <c r="E58" s="82">
        <f t="shared" si="11"/>
        <v>0</v>
      </c>
      <c r="F58" s="82">
        <f t="shared" si="11"/>
        <v>0</v>
      </c>
      <c r="G58" s="82">
        <f t="shared" si="11"/>
        <v>0</v>
      </c>
    </row>
    <row r="59" spans="1:7" x14ac:dyDescent="0.25">
      <c r="A59" s="84" t="s">
        <v>350</v>
      </c>
      <c r="B59" s="74">
        <v>0</v>
      </c>
      <c r="C59" s="74">
        <v>0</v>
      </c>
      <c r="D59" s="74">
        <v>0</v>
      </c>
      <c r="E59" s="74">
        <v>0</v>
      </c>
      <c r="F59" s="74">
        <v>0</v>
      </c>
      <c r="G59" s="74">
        <f>D59-E59</f>
        <v>0</v>
      </c>
    </row>
    <row r="60" spans="1:7" x14ac:dyDescent="0.25">
      <c r="A60" s="84" t="s">
        <v>351</v>
      </c>
      <c r="B60" s="74">
        <v>0</v>
      </c>
      <c r="C60" s="74">
        <v>0</v>
      </c>
      <c r="D60" s="74">
        <v>0</v>
      </c>
      <c r="E60" s="74">
        <v>0</v>
      </c>
      <c r="F60" s="74">
        <v>0</v>
      </c>
      <c r="G60" s="74">
        <f t="shared" ref="G60:G61" si="12">D60-E60</f>
        <v>0</v>
      </c>
    </row>
    <row r="61" spans="1:7" x14ac:dyDescent="0.25">
      <c r="A61" s="84" t="s">
        <v>352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f t="shared" si="12"/>
        <v>0</v>
      </c>
    </row>
    <row r="62" spans="1:7" x14ac:dyDescent="0.25">
      <c r="A62" s="83" t="s">
        <v>353</v>
      </c>
      <c r="B62" s="82">
        <v>10000</v>
      </c>
      <c r="C62" s="82">
        <f t="shared" ref="B62:G62" si="13">SUM(C63:C67,C69:C70)</f>
        <v>-4676.1499999999996</v>
      </c>
      <c r="D62" s="82">
        <f t="shared" si="13"/>
        <v>5323.85</v>
      </c>
      <c r="E62" s="82">
        <f t="shared" si="13"/>
        <v>0</v>
      </c>
      <c r="F62" s="82">
        <f t="shared" si="13"/>
        <v>0</v>
      </c>
      <c r="G62" s="82">
        <f t="shared" si="13"/>
        <v>5323.85</v>
      </c>
    </row>
    <row r="63" spans="1:7" x14ac:dyDescent="0.25">
      <c r="A63" s="84" t="s">
        <v>354</v>
      </c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f>D63-E63</f>
        <v>0</v>
      </c>
    </row>
    <row r="64" spans="1:7" x14ac:dyDescent="0.25">
      <c r="A64" s="84" t="s">
        <v>355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f t="shared" ref="G64:G70" si="14">D64-E64</f>
        <v>0</v>
      </c>
    </row>
    <row r="65" spans="1:7" x14ac:dyDescent="0.25">
      <c r="A65" s="84" t="s">
        <v>356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f t="shared" si="14"/>
        <v>0</v>
      </c>
    </row>
    <row r="66" spans="1:7" x14ac:dyDescent="0.25">
      <c r="A66" s="84" t="s">
        <v>357</v>
      </c>
      <c r="B66" s="74">
        <v>0</v>
      </c>
      <c r="C66" s="74">
        <v>0</v>
      </c>
      <c r="D66" s="74">
        <v>0</v>
      </c>
      <c r="E66" s="74">
        <v>0</v>
      </c>
      <c r="F66" s="74">
        <v>0</v>
      </c>
      <c r="G66" s="74">
        <f t="shared" si="14"/>
        <v>0</v>
      </c>
    </row>
    <row r="67" spans="1:7" x14ac:dyDescent="0.25">
      <c r="A67" s="84" t="s">
        <v>358</v>
      </c>
      <c r="B67" s="74">
        <v>0</v>
      </c>
      <c r="C67" s="74">
        <v>0</v>
      </c>
      <c r="D67" s="74">
        <v>0</v>
      </c>
      <c r="E67" s="74">
        <v>0</v>
      </c>
      <c r="F67" s="74">
        <v>0</v>
      </c>
      <c r="G67" s="74">
        <f t="shared" si="14"/>
        <v>0</v>
      </c>
    </row>
    <row r="68" spans="1:7" x14ac:dyDescent="0.25">
      <c r="A68" s="84" t="s">
        <v>359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f t="shared" si="14"/>
        <v>0</v>
      </c>
    </row>
    <row r="69" spans="1:7" x14ac:dyDescent="0.25">
      <c r="A69" s="84" t="s">
        <v>360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f t="shared" si="14"/>
        <v>0</v>
      </c>
    </row>
    <row r="70" spans="1:7" x14ac:dyDescent="0.25">
      <c r="A70" s="84" t="s">
        <v>361</v>
      </c>
      <c r="B70" s="74">
        <v>10000</v>
      </c>
      <c r="C70" s="74">
        <v>-4676.1499999999996</v>
      </c>
      <c r="D70" s="74">
        <v>5323.85</v>
      </c>
      <c r="E70" s="74">
        <v>0</v>
      </c>
      <c r="F70" s="74">
        <v>0</v>
      </c>
      <c r="G70" s="74">
        <f t="shared" si="14"/>
        <v>5323.85</v>
      </c>
    </row>
    <row r="71" spans="1:7" x14ac:dyDescent="0.25">
      <c r="A71" s="83" t="s">
        <v>362</v>
      </c>
      <c r="B71" s="82">
        <f t="shared" ref="B71:G71" si="15">SUM(B72:B74)</f>
        <v>0</v>
      </c>
      <c r="C71" s="82">
        <f t="shared" si="15"/>
        <v>0</v>
      </c>
      <c r="D71" s="82">
        <f t="shared" si="15"/>
        <v>0</v>
      </c>
      <c r="E71" s="82">
        <f t="shared" si="15"/>
        <v>0</v>
      </c>
      <c r="F71" s="82">
        <f t="shared" si="15"/>
        <v>0</v>
      </c>
      <c r="G71" s="82">
        <f t="shared" si="15"/>
        <v>0</v>
      </c>
    </row>
    <row r="72" spans="1:7" x14ac:dyDescent="0.25">
      <c r="A72" s="84" t="s">
        <v>363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f>D72-E72</f>
        <v>0</v>
      </c>
    </row>
    <row r="73" spans="1:7" x14ac:dyDescent="0.25">
      <c r="A73" s="84" t="s">
        <v>364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f t="shared" ref="G73:G74" si="16">D73-E73</f>
        <v>0</v>
      </c>
    </row>
    <row r="74" spans="1:7" x14ac:dyDescent="0.25">
      <c r="A74" s="84" t="s">
        <v>365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f t="shared" si="16"/>
        <v>0</v>
      </c>
    </row>
    <row r="75" spans="1:7" x14ac:dyDescent="0.25">
      <c r="A75" s="83" t="s">
        <v>366</v>
      </c>
      <c r="B75" s="82">
        <f t="shared" ref="B75:G75" si="17">SUM(B76:B82)</f>
        <v>0</v>
      </c>
      <c r="C75" s="82">
        <f t="shared" si="17"/>
        <v>0</v>
      </c>
      <c r="D75" s="82">
        <f t="shared" si="17"/>
        <v>0</v>
      </c>
      <c r="E75" s="82">
        <f t="shared" si="17"/>
        <v>0</v>
      </c>
      <c r="F75" s="82">
        <f t="shared" si="17"/>
        <v>0</v>
      </c>
      <c r="G75" s="82">
        <f t="shared" si="17"/>
        <v>0</v>
      </c>
    </row>
    <row r="76" spans="1:7" x14ac:dyDescent="0.25">
      <c r="A76" s="84" t="s">
        <v>367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f>D76-E76</f>
        <v>0</v>
      </c>
    </row>
    <row r="77" spans="1:7" x14ac:dyDescent="0.25">
      <c r="A77" s="84" t="s">
        <v>368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f t="shared" ref="G77:G82" si="18">D77-E77</f>
        <v>0</v>
      </c>
    </row>
    <row r="78" spans="1:7" x14ac:dyDescent="0.25">
      <c r="A78" s="84" t="s">
        <v>369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f t="shared" si="18"/>
        <v>0</v>
      </c>
    </row>
    <row r="79" spans="1:7" x14ac:dyDescent="0.25">
      <c r="A79" s="84" t="s">
        <v>370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f t="shared" si="18"/>
        <v>0</v>
      </c>
    </row>
    <row r="80" spans="1:7" x14ac:dyDescent="0.25">
      <c r="A80" s="84" t="s">
        <v>371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f t="shared" si="18"/>
        <v>0</v>
      </c>
    </row>
    <row r="81" spans="1:7" x14ac:dyDescent="0.25">
      <c r="A81" s="84" t="s">
        <v>372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f t="shared" si="18"/>
        <v>0</v>
      </c>
    </row>
    <row r="82" spans="1:7" x14ac:dyDescent="0.25">
      <c r="A82" s="84" t="s">
        <v>373</v>
      </c>
      <c r="B82" s="74">
        <v>0</v>
      </c>
      <c r="C82" s="74">
        <v>0</v>
      </c>
      <c r="D82" s="74">
        <v>0</v>
      </c>
      <c r="E82" s="74">
        <v>0</v>
      </c>
      <c r="F82" s="74">
        <v>0</v>
      </c>
      <c r="G82" s="74">
        <f t="shared" si="18"/>
        <v>0</v>
      </c>
    </row>
    <row r="83" spans="1:7" x14ac:dyDescent="0.25">
      <c r="A83" s="85"/>
      <c r="B83" s="74"/>
      <c r="C83" s="74"/>
      <c r="D83" s="74"/>
      <c r="E83" s="74"/>
      <c r="F83" s="74"/>
      <c r="G83" s="74"/>
    </row>
    <row r="84" spans="1:7" x14ac:dyDescent="0.25">
      <c r="A84" s="28" t="s">
        <v>374</v>
      </c>
      <c r="B84" s="82">
        <f t="shared" ref="B84:G84" si="19">SUM(B85,B93,B103,B113,B123,B133,B137,B146,B150)</f>
        <v>0</v>
      </c>
      <c r="C84" s="82">
        <f t="shared" si="19"/>
        <v>0</v>
      </c>
      <c r="D84" s="82">
        <f t="shared" si="19"/>
        <v>0</v>
      </c>
      <c r="E84" s="82">
        <f t="shared" si="19"/>
        <v>0</v>
      </c>
      <c r="F84" s="82">
        <f t="shared" si="19"/>
        <v>0</v>
      </c>
      <c r="G84" s="82">
        <f t="shared" si="19"/>
        <v>0</v>
      </c>
    </row>
    <row r="85" spans="1:7" x14ac:dyDescent="0.25">
      <c r="A85" s="83" t="s">
        <v>301</v>
      </c>
      <c r="B85" s="82">
        <f t="shared" ref="B85:G85" si="20">SUM(B86:B92)</f>
        <v>0</v>
      </c>
      <c r="C85" s="82">
        <f t="shared" si="20"/>
        <v>0</v>
      </c>
      <c r="D85" s="82">
        <f t="shared" si="20"/>
        <v>0</v>
      </c>
      <c r="E85" s="82">
        <f t="shared" si="20"/>
        <v>0</v>
      </c>
      <c r="F85" s="82">
        <f t="shared" si="20"/>
        <v>0</v>
      </c>
      <c r="G85" s="82">
        <f t="shared" si="20"/>
        <v>0</v>
      </c>
    </row>
    <row r="86" spans="1:7" x14ac:dyDescent="0.25">
      <c r="A86" s="84" t="s">
        <v>302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f>D86-E86</f>
        <v>0</v>
      </c>
    </row>
    <row r="87" spans="1:7" x14ac:dyDescent="0.25">
      <c r="A87" s="84" t="s">
        <v>303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f t="shared" ref="G87:G92" si="21">D87-E87</f>
        <v>0</v>
      </c>
    </row>
    <row r="88" spans="1:7" x14ac:dyDescent="0.25">
      <c r="A88" s="84" t="s">
        <v>304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f t="shared" si="21"/>
        <v>0</v>
      </c>
    </row>
    <row r="89" spans="1:7" x14ac:dyDescent="0.25">
      <c r="A89" s="84" t="s">
        <v>305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f t="shared" si="21"/>
        <v>0</v>
      </c>
    </row>
    <row r="90" spans="1:7" x14ac:dyDescent="0.25">
      <c r="A90" s="84" t="s">
        <v>306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f t="shared" si="21"/>
        <v>0</v>
      </c>
    </row>
    <row r="91" spans="1:7" x14ac:dyDescent="0.25">
      <c r="A91" s="84" t="s">
        <v>307</v>
      </c>
      <c r="B91" s="74">
        <v>0</v>
      </c>
      <c r="C91" s="74">
        <v>0</v>
      </c>
      <c r="D91" s="74">
        <v>0</v>
      </c>
      <c r="E91" s="74">
        <v>0</v>
      </c>
      <c r="F91" s="74">
        <v>0</v>
      </c>
      <c r="G91" s="74">
        <f t="shared" si="21"/>
        <v>0</v>
      </c>
    </row>
    <row r="92" spans="1:7" x14ac:dyDescent="0.25">
      <c r="A92" s="84" t="s">
        <v>308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f t="shared" si="21"/>
        <v>0</v>
      </c>
    </row>
    <row r="93" spans="1:7" x14ac:dyDescent="0.25">
      <c r="A93" s="83" t="s">
        <v>309</v>
      </c>
      <c r="B93" s="82">
        <f t="shared" ref="B93:G93" si="22">SUM(B94:B102)</f>
        <v>0</v>
      </c>
      <c r="C93" s="82">
        <f t="shared" si="22"/>
        <v>0</v>
      </c>
      <c r="D93" s="82">
        <f t="shared" si="22"/>
        <v>0</v>
      </c>
      <c r="E93" s="82">
        <f t="shared" si="22"/>
        <v>0</v>
      </c>
      <c r="F93" s="82">
        <f t="shared" si="22"/>
        <v>0</v>
      </c>
      <c r="G93" s="82">
        <f t="shared" si="22"/>
        <v>0</v>
      </c>
    </row>
    <row r="94" spans="1:7" x14ac:dyDescent="0.25">
      <c r="A94" s="84" t="s">
        <v>310</v>
      </c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f>D94-E94</f>
        <v>0</v>
      </c>
    </row>
    <row r="95" spans="1:7" x14ac:dyDescent="0.25">
      <c r="A95" s="84" t="s">
        <v>311</v>
      </c>
      <c r="B95" s="74">
        <v>0</v>
      </c>
      <c r="C95" s="74">
        <v>0</v>
      </c>
      <c r="D95" s="74">
        <v>0</v>
      </c>
      <c r="E95" s="74">
        <v>0</v>
      </c>
      <c r="F95" s="74">
        <v>0</v>
      </c>
      <c r="G95" s="74">
        <f t="shared" ref="G95:G102" si="23">D95-E95</f>
        <v>0</v>
      </c>
    </row>
    <row r="96" spans="1:7" x14ac:dyDescent="0.25">
      <c r="A96" s="84" t="s">
        <v>312</v>
      </c>
      <c r="B96" s="74">
        <v>0</v>
      </c>
      <c r="C96" s="74">
        <v>0</v>
      </c>
      <c r="D96" s="74">
        <v>0</v>
      </c>
      <c r="E96" s="74">
        <v>0</v>
      </c>
      <c r="F96" s="74">
        <v>0</v>
      </c>
      <c r="G96" s="74">
        <f t="shared" si="23"/>
        <v>0</v>
      </c>
    </row>
    <row r="97" spans="1:7" x14ac:dyDescent="0.25">
      <c r="A97" s="84" t="s">
        <v>313</v>
      </c>
      <c r="B97" s="74">
        <v>0</v>
      </c>
      <c r="C97" s="74">
        <v>0</v>
      </c>
      <c r="D97" s="74">
        <v>0</v>
      </c>
      <c r="E97" s="74">
        <v>0</v>
      </c>
      <c r="F97" s="74">
        <v>0</v>
      </c>
      <c r="G97" s="74">
        <f t="shared" si="23"/>
        <v>0</v>
      </c>
    </row>
    <row r="98" spans="1:7" x14ac:dyDescent="0.25">
      <c r="A98" s="86" t="s">
        <v>314</v>
      </c>
      <c r="B98" s="74">
        <v>0</v>
      </c>
      <c r="C98" s="74">
        <v>0</v>
      </c>
      <c r="D98" s="74">
        <v>0</v>
      </c>
      <c r="E98" s="74">
        <v>0</v>
      </c>
      <c r="F98" s="74">
        <v>0</v>
      </c>
      <c r="G98" s="74">
        <f t="shared" si="23"/>
        <v>0</v>
      </c>
    </row>
    <row r="99" spans="1:7" x14ac:dyDescent="0.25">
      <c r="A99" s="84" t="s">
        <v>315</v>
      </c>
      <c r="B99" s="74">
        <v>0</v>
      </c>
      <c r="C99" s="74">
        <v>0</v>
      </c>
      <c r="D99" s="74">
        <v>0</v>
      </c>
      <c r="E99" s="74">
        <v>0</v>
      </c>
      <c r="F99" s="74">
        <v>0</v>
      </c>
      <c r="G99" s="74">
        <f t="shared" si="23"/>
        <v>0</v>
      </c>
    </row>
    <row r="100" spans="1:7" x14ac:dyDescent="0.25">
      <c r="A100" s="84" t="s">
        <v>316</v>
      </c>
      <c r="B100" s="74">
        <v>0</v>
      </c>
      <c r="C100" s="74">
        <v>0</v>
      </c>
      <c r="D100" s="74">
        <v>0</v>
      </c>
      <c r="E100" s="74">
        <v>0</v>
      </c>
      <c r="F100" s="74">
        <v>0</v>
      </c>
      <c r="G100" s="74">
        <f t="shared" si="23"/>
        <v>0</v>
      </c>
    </row>
    <row r="101" spans="1:7" x14ac:dyDescent="0.25">
      <c r="A101" s="84" t="s">
        <v>317</v>
      </c>
      <c r="B101" s="74">
        <v>0</v>
      </c>
      <c r="C101" s="74">
        <v>0</v>
      </c>
      <c r="D101" s="74">
        <v>0</v>
      </c>
      <c r="E101" s="74">
        <v>0</v>
      </c>
      <c r="F101" s="74">
        <v>0</v>
      </c>
      <c r="G101" s="74">
        <f t="shared" si="23"/>
        <v>0</v>
      </c>
    </row>
    <row r="102" spans="1:7" x14ac:dyDescent="0.25">
      <c r="A102" s="84" t="s">
        <v>318</v>
      </c>
      <c r="B102" s="74">
        <v>0</v>
      </c>
      <c r="C102" s="74">
        <v>0</v>
      </c>
      <c r="D102" s="74">
        <v>0</v>
      </c>
      <c r="E102" s="74">
        <v>0</v>
      </c>
      <c r="F102" s="74">
        <v>0</v>
      </c>
      <c r="G102" s="74">
        <f t="shared" si="23"/>
        <v>0</v>
      </c>
    </row>
    <row r="103" spans="1:7" x14ac:dyDescent="0.25">
      <c r="A103" s="83" t="s">
        <v>319</v>
      </c>
      <c r="B103" s="82">
        <f>SUM(B104:B112)</f>
        <v>0</v>
      </c>
      <c r="C103" s="82">
        <f>SUM(C104:C112)</f>
        <v>0</v>
      </c>
      <c r="D103" s="82">
        <v>0</v>
      </c>
      <c r="E103" s="82">
        <f>SUM(E104:E112)</f>
        <v>0</v>
      </c>
      <c r="F103" s="82">
        <f>SUM(F104:F112)</f>
        <v>0</v>
      </c>
      <c r="G103" s="82">
        <f>SUM(G104:G112)</f>
        <v>0</v>
      </c>
    </row>
    <row r="104" spans="1:7" x14ac:dyDescent="0.25">
      <c r="A104" s="84" t="s">
        <v>320</v>
      </c>
      <c r="B104" s="74">
        <v>0</v>
      </c>
      <c r="C104" s="74">
        <v>0</v>
      </c>
      <c r="D104" s="74">
        <v>0</v>
      </c>
      <c r="E104" s="74">
        <v>0</v>
      </c>
      <c r="F104" s="74">
        <v>0</v>
      </c>
      <c r="G104" s="74">
        <f>D104-E104</f>
        <v>0</v>
      </c>
    </row>
    <row r="105" spans="1:7" x14ac:dyDescent="0.25">
      <c r="A105" s="84" t="s">
        <v>321</v>
      </c>
      <c r="B105" s="74">
        <v>0</v>
      </c>
      <c r="C105" s="74">
        <v>0</v>
      </c>
      <c r="D105" s="74">
        <v>0</v>
      </c>
      <c r="E105" s="74">
        <v>0</v>
      </c>
      <c r="F105" s="74">
        <v>0</v>
      </c>
      <c r="G105" s="74">
        <f t="shared" ref="G105:G112" si="24">D105-E105</f>
        <v>0</v>
      </c>
    </row>
    <row r="106" spans="1:7" x14ac:dyDescent="0.25">
      <c r="A106" s="84" t="s">
        <v>322</v>
      </c>
      <c r="B106" s="74">
        <v>0</v>
      </c>
      <c r="C106" s="74">
        <v>0</v>
      </c>
      <c r="D106" s="74">
        <v>0</v>
      </c>
      <c r="E106" s="74">
        <v>0</v>
      </c>
      <c r="F106" s="74">
        <v>0</v>
      </c>
      <c r="G106" s="74">
        <f t="shared" si="24"/>
        <v>0</v>
      </c>
    </row>
    <row r="107" spans="1:7" x14ac:dyDescent="0.25">
      <c r="A107" s="84" t="s">
        <v>323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f t="shared" si="24"/>
        <v>0</v>
      </c>
    </row>
    <row r="108" spans="1:7" x14ac:dyDescent="0.25">
      <c r="A108" s="84" t="s">
        <v>324</v>
      </c>
      <c r="B108" s="74">
        <v>0</v>
      </c>
      <c r="C108" s="74">
        <v>0</v>
      </c>
      <c r="D108" s="74">
        <v>0</v>
      </c>
      <c r="E108" s="74">
        <v>0</v>
      </c>
      <c r="F108" s="74">
        <v>0</v>
      </c>
      <c r="G108" s="74">
        <f t="shared" si="24"/>
        <v>0</v>
      </c>
    </row>
    <row r="109" spans="1:7" x14ac:dyDescent="0.25">
      <c r="A109" s="84" t="s">
        <v>325</v>
      </c>
      <c r="B109" s="74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f t="shared" si="24"/>
        <v>0</v>
      </c>
    </row>
    <row r="110" spans="1:7" x14ac:dyDescent="0.25">
      <c r="A110" s="84" t="s">
        <v>326</v>
      </c>
      <c r="B110" s="74">
        <v>0</v>
      </c>
      <c r="C110" s="74">
        <v>0</v>
      </c>
      <c r="D110" s="74">
        <v>0</v>
      </c>
      <c r="E110" s="74">
        <v>0</v>
      </c>
      <c r="F110" s="74">
        <v>0</v>
      </c>
      <c r="G110" s="74">
        <f t="shared" si="24"/>
        <v>0</v>
      </c>
    </row>
    <row r="111" spans="1:7" x14ac:dyDescent="0.25">
      <c r="A111" s="84" t="s">
        <v>327</v>
      </c>
      <c r="B111" s="74">
        <v>0</v>
      </c>
      <c r="C111" s="74">
        <v>0</v>
      </c>
      <c r="D111" s="74">
        <v>0</v>
      </c>
      <c r="E111" s="74">
        <v>0</v>
      </c>
      <c r="F111" s="74">
        <v>0</v>
      </c>
      <c r="G111" s="74">
        <f t="shared" si="24"/>
        <v>0</v>
      </c>
    </row>
    <row r="112" spans="1:7" x14ac:dyDescent="0.25">
      <c r="A112" s="84" t="s">
        <v>328</v>
      </c>
      <c r="B112" s="74">
        <v>0</v>
      </c>
      <c r="C112" s="74">
        <v>0</v>
      </c>
      <c r="D112" s="74">
        <v>0</v>
      </c>
      <c r="E112" s="74">
        <v>0</v>
      </c>
      <c r="F112" s="74">
        <v>0</v>
      </c>
      <c r="G112" s="74">
        <f t="shared" si="24"/>
        <v>0</v>
      </c>
    </row>
    <row r="113" spans="1:7" x14ac:dyDescent="0.25">
      <c r="A113" s="83" t="s">
        <v>329</v>
      </c>
      <c r="B113" s="82">
        <f t="shared" ref="B113:G113" si="25">SUM(B114:B122)</f>
        <v>0</v>
      </c>
      <c r="C113" s="82">
        <f t="shared" si="25"/>
        <v>0</v>
      </c>
      <c r="D113" s="82">
        <f t="shared" si="25"/>
        <v>0</v>
      </c>
      <c r="E113" s="82">
        <f t="shared" si="25"/>
        <v>0</v>
      </c>
      <c r="F113" s="82">
        <f t="shared" si="25"/>
        <v>0</v>
      </c>
      <c r="G113" s="82">
        <f t="shared" si="25"/>
        <v>0</v>
      </c>
    </row>
    <row r="114" spans="1:7" x14ac:dyDescent="0.25">
      <c r="A114" s="84" t="s">
        <v>330</v>
      </c>
      <c r="B114" s="74">
        <v>0</v>
      </c>
      <c r="C114" s="74">
        <v>0</v>
      </c>
      <c r="D114" s="74">
        <v>0</v>
      </c>
      <c r="E114" s="74">
        <v>0</v>
      </c>
      <c r="F114" s="74">
        <v>0</v>
      </c>
      <c r="G114" s="74">
        <f>D114-E114</f>
        <v>0</v>
      </c>
    </row>
    <row r="115" spans="1:7" x14ac:dyDescent="0.25">
      <c r="A115" s="84" t="s">
        <v>331</v>
      </c>
      <c r="B115" s="74">
        <v>0</v>
      </c>
      <c r="C115" s="74">
        <v>0</v>
      </c>
      <c r="D115" s="74">
        <v>0</v>
      </c>
      <c r="E115" s="74">
        <v>0</v>
      </c>
      <c r="F115" s="74">
        <v>0</v>
      </c>
      <c r="G115" s="74">
        <f t="shared" ref="G115:G122" si="26">D115-E115</f>
        <v>0</v>
      </c>
    </row>
    <row r="116" spans="1:7" x14ac:dyDescent="0.25">
      <c r="A116" s="84" t="s">
        <v>332</v>
      </c>
      <c r="B116" s="74">
        <v>0</v>
      </c>
      <c r="C116" s="74">
        <v>0</v>
      </c>
      <c r="D116" s="74">
        <v>0</v>
      </c>
      <c r="E116" s="74">
        <v>0</v>
      </c>
      <c r="F116" s="74">
        <v>0</v>
      </c>
      <c r="G116" s="74">
        <f t="shared" si="26"/>
        <v>0</v>
      </c>
    </row>
    <row r="117" spans="1:7" x14ac:dyDescent="0.25">
      <c r="A117" s="84" t="s">
        <v>333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f t="shared" si="26"/>
        <v>0</v>
      </c>
    </row>
    <row r="118" spans="1:7" x14ac:dyDescent="0.25">
      <c r="A118" s="84" t="s">
        <v>334</v>
      </c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f t="shared" si="26"/>
        <v>0</v>
      </c>
    </row>
    <row r="119" spans="1:7" x14ac:dyDescent="0.25">
      <c r="A119" s="84" t="s">
        <v>335</v>
      </c>
      <c r="B119" s="74">
        <v>0</v>
      </c>
      <c r="C119" s="74">
        <v>0</v>
      </c>
      <c r="D119" s="74">
        <v>0</v>
      </c>
      <c r="E119" s="74">
        <v>0</v>
      </c>
      <c r="F119" s="74">
        <v>0</v>
      </c>
      <c r="G119" s="74">
        <f t="shared" si="26"/>
        <v>0</v>
      </c>
    </row>
    <row r="120" spans="1:7" x14ac:dyDescent="0.25">
      <c r="A120" s="84" t="s">
        <v>336</v>
      </c>
      <c r="B120" s="74">
        <v>0</v>
      </c>
      <c r="C120" s="74">
        <v>0</v>
      </c>
      <c r="D120" s="74">
        <v>0</v>
      </c>
      <c r="E120" s="74">
        <v>0</v>
      </c>
      <c r="F120" s="74">
        <v>0</v>
      </c>
      <c r="G120" s="74">
        <f t="shared" si="26"/>
        <v>0</v>
      </c>
    </row>
    <row r="121" spans="1:7" x14ac:dyDescent="0.25">
      <c r="A121" s="84" t="s">
        <v>337</v>
      </c>
      <c r="B121" s="74">
        <v>0</v>
      </c>
      <c r="C121" s="74">
        <v>0</v>
      </c>
      <c r="D121" s="74">
        <v>0</v>
      </c>
      <c r="E121" s="74">
        <v>0</v>
      </c>
      <c r="F121" s="74">
        <v>0</v>
      </c>
      <c r="G121" s="74">
        <f t="shared" si="26"/>
        <v>0</v>
      </c>
    </row>
    <row r="122" spans="1:7" x14ac:dyDescent="0.25">
      <c r="A122" s="84" t="s">
        <v>338</v>
      </c>
      <c r="B122" s="74">
        <v>0</v>
      </c>
      <c r="C122" s="74">
        <v>0</v>
      </c>
      <c r="D122" s="74">
        <v>0</v>
      </c>
      <c r="E122" s="74">
        <v>0</v>
      </c>
      <c r="F122" s="74">
        <v>0</v>
      </c>
      <c r="G122" s="74">
        <f t="shared" si="26"/>
        <v>0</v>
      </c>
    </row>
    <row r="123" spans="1:7" x14ac:dyDescent="0.25">
      <c r="A123" s="83" t="s">
        <v>339</v>
      </c>
      <c r="B123" s="82">
        <f t="shared" ref="B123:G123" si="27">SUM(B124:B132)</f>
        <v>0</v>
      </c>
      <c r="C123" s="82">
        <f t="shared" si="27"/>
        <v>0</v>
      </c>
      <c r="D123" s="82">
        <f t="shared" si="27"/>
        <v>0</v>
      </c>
      <c r="E123" s="82">
        <f t="shared" si="27"/>
        <v>0</v>
      </c>
      <c r="F123" s="82">
        <f t="shared" si="27"/>
        <v>0</v>
      </c>
      <c r="G123" s="82">
        <f t="shared" si="27"/>
        <v>0</v>
      </c>
    </row>
    <row r="124" spans="1:7" x14ac:dyDescent="0.25">
      <c r="A124" s="84" t="s">
        <v>340</v>
      </c>
      <c r="B124" s="74">
        <v>0</v>
      </c>
      <c r="C124" s="74">
        <v>0</v>
      </c>
      <c r="D124" s="74">
        <v>0</v>
      </c>
      <c r="E124" s="74">
        <v>0</v>
      </c>
      <c r="F124" s="74">
        <v>0</v>
      </c>
      <c r="G124" s="74">
        <f>D124-E124</f>
        <v>0</v>
      </c>
    </row>
    <row r="125" spans="1:7" x14ac:dyDescent="0.25">
      <c r="A125" s="84" t="s">
        <v>341</v>
      </c>
      <c r="B125" s="74">
        <v>0</v>
      </c>
      <c r="C125" s="74">
        <v>0</v>
      </c>
      <c r="D125" s="74">
        <v>0</v>
      </c>
      <c r="E125" s="74">
        <v>0</v>
      </c>
      <c r="F125" s="74">
        <v>0</v>
      </c>
      <c r="G125" s="74">
        <f t="shared" ref="G125:G132" si="28">D125-E125</f>
        <v>0</v>
      </c>
    </row>
    <row r="126" spans="1:7" x14ac:dyDescent="0.25">
      <c r="A126" s="84" t="s">
        <v>342</v>
      </c>
      <c r="B126" s="74">
        <v>0</v>
      </c>
      <c r="C126" s="74">
        <v>0</v>
      </c>
      <c r="D126" s="74">
        <v>0</v>
      </c>
      <c r="E126" s="74">
        <v>0</v>
      </c>
      <c r="F126" s="74">
        <v>0</v>
      </c>
      <c r="G126" s="74">
        <f t="shared" si="28"/>
        <v>0</v>
      </c>
    </row>
    <row r="127" spans="1:7" x14ac:dyDescent="0.25">
      <c r="A127" s="84" t="s">
        <v>343</v>
      </c>
      <c r="B127" s="74">
        <v>0</v>
      </c>
      <c r="C127" s="74">
        <v>0</v>
      </c>
      <c r="D127" s="74">
        <v>0</v>
      </c>
      <c r="E127" s="74">
        <v>0</v>
      </c>
      <c r="F127" s="74">
        <v>0</v>
      </c>
      <c r="G127" s="74">
        <f t="shared" si="28"/>
        <v>0</v>
      </c>
    </row>
    <row r="128" spans="1:7" x14ac:dyDescent="0.25">
      <c r="A128" s="84" t="s">
        <v>344</v>
      </c>
      <c r="B128" s="74">
        <v>0</v>
      </c>
      <c r="C128" s="74">
        <v>0</v>
      </c>
      <c r="D128" s="74">
        <v>0</v>
      </c>
      <c r="E128" s="74">
        <v>0</v>
      </c>
      <c r="F128" s="74">
        <v>0</v>
      </c>
      <c r="G128" s="74">
        <f t="shared" si="28"/>
        <v>0</v>
      </c>
    </row>
    <row r="129" spans="1:7" x14ac:dyDescent="0.25">
      <c r="A129" s="84" t="s">
        <v>345</v>
      </c>
      <c r="B129" s="74">
        <v>0</v>
      </c>
      <c r="C129" s="74">
        <v>0</v>
      </c>
      <c r="D129" s="74">
        <v>0</v>
      </c>
      <c r="E129" s="74">
        <v>0</v>
      </c>
      <c r="F129" s="74">
        <v>0</v>
      </c>
      <c r="G129" s="74">
        <f t="shared" si="28"/>
        <v>0</v>
      </c>
    </row>
    <row r="130" spans="1:7" x14ac:dyDescent="0.25">
      <c r="A130" s="84" t="s">
        <v>346</v>
      </c>
      <c r="B130" s="74">
        <v>0</v>
      </c>
      <c r="C130" s="74">
        <v>0</v>
      </c>
      <c r="D130" s="74">
        <v>0</v>
      </c>
      <c r="E130" s="74">
        <v>0</v>
      </c>
      <c r="F130" s="74">
        <v>0</v>
      </c>
      <c r="G130" s="74">
        <f t="shared" si="28"/>
        <v>0</v>
      </c>
    </row>
    <row r="131" spans="1:7" x14ac:dyDescent="0.25">
      <c r="A131" s="84" t="s">
        <v>347</v>
      </c>
      <c r="B131" s="74">
        <v>0</v>
      </c>
      <c r="C131" s="74">
        <v>0</v>
      </c>
      <c r="D131" s="74">
        <v>0</v>
      </c>
      <c r="E131" s="74">
        <v>0</v>
      </c>
      <c r="F131" s="74">
        <v>0</v>
      </c>
      <c r="G131" s="74">
        <f t="shared" si="28"/>
        <v>0</v>
      </c>
    </row>
    <row r="132" spans="1:7" x14ac:dyDescent="0.25">
      <c r="A132" s="84" t="s">
        <v>348</v>
      </c>
      <c r="B132" s="74">
        <v>0</v>
      </c>
      <c r="C132" s="74">
        <v>0</v>
      </c>
      <c r="D132" s="74">
        <v>0</v>
      </c>
      <c r="E132" s="74">
        <v>0</v>
      </c>
      <c r="F132" s="74">
        <v>0</v>
      </c>
      <c r="G132" s="74">
        <f t="shared" si="28"/>
        <v>0</v>
      </c>
    </row>
    <row r="133" spans="1:7" x14ac:dyDescent="0.25">
      <c r="A133" s="83" t="s">
        <v>349</v>
      </c>
      <c r="B133" s="82">
        <f t="shared" ref="B133:G133" si="29">SUM(B134:B136)</f>
        <v>0</v>
      </c>
      <c r="C133" s="82">
        <f t="shared" si="29"/>
        <v>0</v>
      </c>
      <c r="D133" s="82">
        <f t="shared" si="29"/>
        <v>0</v>
      </c>
      <c r="E133" s="82">
        <f t="shared" si="29"/>
        <v>0</v>
      </c>
      <c r="F133" s="82">
        <f t="shared" si="29"/>
        <v>0</v>
      </c>
      <c r="G133" s="82">
        <f t="shared" si="29"/>
        <v>0</v>
      </c>
    </row>
    <row r="134" spans="1:7" x14ac:dyDescent="0.25">
      <c r="A134" s="84" t="s">
        <v>350</v>
      </c>
      <c r="B134" s="74">
        <v>0</v>
      </c>
      <c r="C134" s="74">
        <v>0</v>
      </c>
      <c r="D134" s="74">
        <v>0</v>
      </c>
      <c r="E134" s="74">
        <v>0</v>
      </c>
      <c r="F134" s="74">
        <v>0</v>
      </c>
      <c r="G134" s="74">
        <f>D134-E134</f>
        <v>0</v>
      </c>
    </row>
    <row r="135" spans="1:7" x14ac:dyDescent="0.25">
      <c r="A135" s="84" t="s">
        <v>351</v>
      </c>
      <c r="B135" s="74">
        <v>0</v>
      </c>
      <c r="C135" s="74">
        <v>0</v>
      </c>
      <c r="D135" s="74">
        <v>0</v>
      </c>
      <c r="E135" s="74">
        <v>0</v>
      </c>
      <c r="F135" s="74">
        <v>0</v>
      </c>
      <c r="G135" s="74">
        <f t="shared" ref="G135:G136" si="30">D135-E135</f>
        <v>0</v>
      </c>
    </row>
    <row r="136" spans="1:7" x14ac:dyDescent="0.25">
      <c r="A136" s="84" t="s">
        <v>352</v>
      </c>
      <c r="B136" s="74">
        <v>0</v>
      </c>
      <c r="C136" s="74">
        <v>0</v>
      </c>
      <c r="D136" s="74">
        <v>0</v>
      </c>
      <c r="E136" s="74">
        <v>0</v>
      </c>
      <c r="F136" s="74">
        <v>0</v>
      </c>
      <c r="G136" s="74">
        <f t="shared" si="30"/>
        <v>0</v>
      </c>
    </row>
    <row r="137" spans="1:7" x14ac:dyDescent="0.25">
      <c r="A137" s="83" t="s">
        <v>353</v>
      </c>
      <c r="B137" s="82">
        <f t="shared" ref="B137:G137" si="31">SUM(B138:B142,B144:B145)</f>
        <v>0</v>
      </c>
      <c r="C137" s="82">
        <f t="shared" si="31"/>
        <v>0</v>
      </c>
      <c r="D137" s="82">
        <f t="shared" si="31"/>
        <v>0</v>
      </c>
      <c r="E137" s="82">
        <f t="shared" si="31"/>
        <v>0</v>
      </c>
      <c r="F137" s="82">
        <f t="shared" si="31"/>
        <v>0</v>
      </c>
      <c r="G137" s="82">
        <f t="shared" si="31"/>
        <v>0</v>
      </c>
    </row>
    <row r="138" spans="1:7" x14ac:dyDescent="0.25">
      <c r="A138" s="84" t="s">
        <v>354</v>
      </c>
      <c r="B138" s="74">
        <v>0</v>
      </c>
      <c r="C138" s="74">
        <v>0</v>
      </c>
      <c r="D138" s="74">
        <v>0</v>
      </c>
      <c r="E138" s="74">
        <v>0</v>
      </c>
      <c r="F138" s="74">
        <v>0</v>
      </c>
      <c r="G138" s="74">
        <f>D138-E138</f>
        <v>0</v>
      </c>
    </row>
    <row r="139" spans="1:7" x14ac:dyDescent="0.25">
      <c r="A139" s="84" t="s">
        <v>355</v>
      </c>
      <c r="B139" s="74">
        <v>0</v>
      </c>
      <c r="C139" s="74">
        <v>0</v>
      </c>
      <c r="D139" s="74">
        <v>0</v>
      </c>
      <c r="E139" s="74">
        <v>0</v>
      </c>
      <c r="F139" s="74">
        <v>0</v>
      </c>
      <c r="G139" s="74">
        <f t="shared" ref="G139:G145" si="32">D139-E139</f>
        <v>0</v>
      </c>
    </row>
    <row r="140" spans="1:7" x14ac:dyDescent="0.25">
      <c r="A140" s="84" t="s">
        <v>356</v>
      </c>
      <c r="B140" s="74">
        <v>0</v>
      </c>
      <c r="C140" s="74">
        <v>0</v>
      </c>
      <c r="D140" s="74">
        <v>0</v>
      </c>
      <c r="E140" s="74">
        <v>0</v>
      </c>
      <c r="F140" s="74">
        <v>0</v>
      </c>
      <c r="G140" s="74">
        <f t="shared" si="32"/>
        <v>0</v>
      </c>
    </row>
    <row r="141" spans="1:7" x14ac:dyDescent="0.25">
      <c r="A141" s="84" t="s">
        <v>357</v>
      </c>
      <c r="B141" s="74">
        <v>0</v>
      </c>
      <c r="C141" s="74">
        <v>0</v>
      </c>
      <c r="D141" s="74">
        <v>0</v>
      </c>
      <c r="E141" s="74">
        <v>0</v>
      </c>
      <c r="F141" s="74">
        <v>0</v>
      </c>
      <c r="G141" s="74">
        <f t="shared" si="32"/>
        <v>0</v>
      </c>
    </row>
    <row r="142" spans="1:7" x14ac:dyDescent="0.25">
      <c r="A142" s="84" t="s">
        <v>358</v>
      </c>
      <c r="B142" s="74">
        <v>0</v>
      </c>
      <c r="C142" s="74">
        <v>0</v>
      </c>
      <c r="D142" s="74">
        <v>0</v>
      </c>
      <c r="E142" s="74">
        <v>0</v>
      </c>
      <c r="F142" s="74">
        <v>0</v>
      </c>
      <c r="G142" s="74">
        <f t="shared" si="32"/>
        <v>0</v>
      </c>
    </row>
    <row r="143" spans="1:7" x14ac:dyDescent="0.25">
      <c r="A143" s="84" t="s">
        <v>359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f t="shared" si="32"/>
        <v>0</v>
      </c>
    </row>
    <row r="144" spans="1:7" x14ac:dyDescent="0.25">
      <c r="A144" s="84" t="s">
        <v>360</v>
      </c>
      <c r="B144" s="74">
        <v>0</v>
      </c>
      <c r="C144" s="74">
        <v>0</v>
      </c>
      <c r="D144" s="74">
        <v>0</v>
      </c>
      <c r="E144" s="74">
        <v>0</v>
      </c>
      <c r="F144" s="74">
        <v>0</v>
      </c>
      <c r="G144" s="74">
        <f t="shared" si="32"/>
        <v>0</v>
      </c>
    </row>
    <row r="145" spans="1:7" x14ac:dyDescent="0.25">
      <c r="A145" s="84" t="s">
        <v>361</v>
      </c>
      <c r="B145" s="74">
        <v>0</v>
      </c>
      <c r="C145" s="74">
        <v>0</v>
      </c>
      <c r="D145" s="74">
        <v>0</v>
      </c>
      <c r="E145" s="74">
        <v>0</v>
      </c>
      <c r="F145" s="74">
        <v>0</v>
      </c>
      <c r="G145" s="74">
        <f t="shared" si="32"/>
        <v>0</v>
      </c>
    </row>
    <row r="146" spans="1:7" x14ac:dyDescent="0.25">
      <c r="A146" s="83" t="s">
        <v>362</v>
      </c>
      <c r="B146" s="82">
        <f t="shared" ref="B146:G146" si="33">SUM(B147:B149)</f>
        <v>0</v>
      </c>
      <c r="C146" s="82">
        <f t="shared" si="33"/>
        <v>0</v>
      </c>
      <c r="D146" s="82">
        <f t="shared" si="33"/>
        <v>0</v>
      </c>
      <c r="E146" s="82">
        <f t="shared" si="33"/>
        <v>0</v>
      </c>
      <c r="F146" s="82">
        <f t="shared" si="33"/>
        <v>0</v>
      </c>
      <c r="G146" s="82">
        <f t="shared" si="33"/>
        <v>0</v>
      </c>
    </row>
    <row r="147" spans="1:7" x14ac:dyDescent="0.25">
      <c r="A147" s="84" t="s">
        <v>363</v>
      </c>
      <c r="B147" s="74">
        <v>0</v>
      </c>
      <c r="C147" s="74">
        <v>0</v>
      </c>
      <c r="D147" s="74">
        <v>0</v>
      </c>
      <c r="E147" s="74">
        <v>0</v>
      </c>
      <c r="F147" s="74">
        <v>0</v>
      </c>
      <c r="G147" s="74">
        <f>D147-E147</f>
        <v>0</v>
      </c>
    </row>
    <row r="148" spans="1:7" x14ac:dyDescent="0.25">
      <c r="A148" s="84" t="s">
        <v>364</v>
      </c>
      <c r="B148" s="74">
        <v>0</v>
      </c>
      <c r="C148" s="74">
        <v>0</v>
      </c>
      <c r="D148" s="74">
        <v>0</v>
      </c>
      <c r="E148" s="74">
        <v>0</v>
      </c>
      <c r="F148" s="74">
        <v>0</v>
      </c>
      <c r="G148" s="74">
        <f t="shared" ref="G148:G149" si="34">D148-E148</f>
        <v>0</v>
      </c>
    </row>
    <row r="149" spans="1:7" x14ac:dyDescent="0.25">
      <c r="A149" s="84" t="s">
        <v>365</v>
      </c>
      <c r="B149" s="74">
        <v>0</v>
      </c>
      <c r="C149" s="74">
        <v>0</v>
      </c>
      <c r="D149" s="74">
        <v>0</v>
      </c>
      <c r="E149" s="74">
        <v>0</v>
      </c>
      <c r="F149" s="74">
        <v>0</v>
      </c>
      <c r="G149" s="74">
        <f t="shared" si="34"/>
        <v>0</v>
      </c>
    </row>
    <row r="150" spans="1:7" x14ac:dyDescent="0.25">
      <c r="A150" s="83" t="s">
        <v>366</v>
      </c>
      <c r="B150" s="82">
        <f t="shared" ref="B150:G150" si="35">SUM(B151:B157)</f>
        <v>0</v>
      </c>
      <c r="C150" s="82">
        <f t="shared" si="35"/>
        <v>0</v>
      </c>
      <c r="D150" s="82">
        <f t="shared" si="35"/>
        <v>0</v>
      </c>
      <c r="E150" s="82">
        <f t="shared" si="35"/>
        <v>0</v>
      </c>
      <c r="F150" s="82">
        <f t="shared" si="35"/>
        <v>0</v>
      </c>
      <c r="G150" s="82">
        <f t="shared" si="35"/>
        <v>0</v>
      </c>
    </row>
    <row r="151" spans="1:7" x14ac:dyDescent="0.25">
      <c r="A151" s="84" t="s">
        <v>367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f>D151-E151</f>
        <v>0</v>
      </c>
    </row>
    <row r="152" spans="1:7" x14ac:dyDescent="0.25">
      <c r="A152" s="84" t="s">
        <v>368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f t="shared" ref="G152:G157" si="36">D152-E152</f>
        <v>0</v>
      </c>
    </row>
    <row r="153" spans="1:7" x14ac:dyDescent="0.25">
      <c r="A153" s="84" t="s">
        <v>369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f t="shared" si="36"/>
        <v>0</v>
      </c>
    </row>
    <row r="154" spans="1:7" x14ac:dyDescent="0.25">
      <c r="A154" s="86" t="s">
        <v>370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f t="shared" si="36"/>
        <v>0</v>
      </c>
    </row>
    <row r="155" spans="1:7" x14ac:dyDescent="0.25">
      <c r="A155" s="84" t="s">
        <v>371</v>
      </c>
      <c r="B155" s="74">
        <v>0</v>
      </c>
      <c r="C155" s="74">
        <v>0</v>
      </c>
      <c r="D155" s="74">
        <v>0</v>
      </c>
      <c r="E155" s="74">
        <v>0</v>
      </c>
      <c r="F155" s="74">
        <v>0</v>
      </c>
      <c r="G155" s="74">
        <f t="shared" si="36"/>
        <v>0</v>
      </c>
    </row>
    <row r="156" spans="1:7" x14ac:dyDescent="0.25">
      <c r="A156" s="84" t="s">
        <v>372</v>
      </c>
      <c r="B156" s="74">
        <v>0</v>
      </c>
      <c r="C156" s="74">
        <v>0</v>
      </c>
      <c r="D156" s="74">
        <v>0</v>
      </c>
      <c r="E156" s="74">
        <v>0</v>
      </c>
      <c r="F156" s="74">
        <v>0</v>
      </c>
      <c r="G156" s="74">
        <f t="shared" si="36"/>
        <v>0</v>
      </c>
    </row>
    <row r="157" spans="1:7" x14ac:dyDescent="0.25">
      <c r="A157" s="84" t="s">
        <v>373</v>
      </c>
      <c r="B157" s="74">
        <v>0</v>
      </c>
      <c r="C157" s="74">
        <v>0</v>
      </c>
      <c r="D157" s="74">
        <v>0</v>
      </c>
      <c r="E157" s="74">
        <v>0</v>
      </c>
      <c r="F157" s="74">
        <v>0</v>
      </c>
      <c r="G157" s="74">
        <f t="shared" si="36"/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29" t="s">
        <v>375</v>
      </c>
      <c r="B159" s="89">
        <f t="shared" ref="B159:G159" si="37">B9+B84</f>
        <v>7503400</v>
      </c>
      <c r="C159" s="89">
        <f t="shared" si="37"/>
        <v>21123.85</v>
      </c>
      <c r="D159" s="89">
        <f t="shared" si="37"/>
        <v>7524523.8499999996</v>
      </c>
      <c r="E159" s="89">
        <f t="shared" si="37"/>
        <v>6187542.4100000001</v>
      </c>
      <c r="F159" s="89">
        <f t="shared" si="37"/>
        <v>5907495.2199999997</v>
      </c>
      <c r="G159" s="89">
        <f t="shared" si="37"/>
        <v>1336981.4400000004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10:G10 B21:G21 B18:F18 C37 C28:F28 B39:G47 B38:F38 B50:G56 B48:F48 B59:G61 B58:F58 B63:G69 C62:F62 B71:F92 B94:F159 B93:C93 E93:F93 B17:G17 C11 C12 C13 G14 G15 E16:G16 G19 C20 B26:G26 G22 D23:G23 G24 G27 G29 G30 G31 G32 G33 D34:G34 G35 G36 G49 G57 E70:G70 C9:G9 B25 F25:G25 G11 G12 G13 G20 G37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B1" zoomScale="75" zoomScaleNormal="75" workbookViewId="0">
      <selection activeCell="G10" sqref="G1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9" t="s">
        <v>376</v>
      </c>
      <c r="B1" s="180"/>
      <c r="C1" s="180"/>
      <c r="D1" s="180"/>
      <c r="E1" s="180"/>
      <c r="F1" s="180"/>
      <c r="G1" s="181"/>
    </row>
    <row r="2" spans="1:7" ht="15" customHeight="1" x14ac:dyDescent="0.25">
      <c r="A2" s="109" t="str">
        <f>'Formato 1'!A2</f>
        <v xml:space="preserve">INSTITUTO MUNICIPAL  DE PLANEACION DEL MUNICIPIO DE SALAMANCA, GUANAJUATO </v>
      </c>
      <c r="B2" s="110"/>
      <c r="C2" s="110"/>
      <c r="D2" s="110"/>
      <c r="E2" s="110"/>
      <c r="F2" s="110"/>
      <c r="G2" s="111"/>
    </row>
    <row r="3" spans="1:7" ht="15" customHeight="1" x14ac:dyDescent="0.25">
      <c r="A3" s="112" t="s">
        <v>293</v>
      </c>
      <c r="B3" s="113"/>
      <c r="C3" s="113"/>
      <c r="D3" s="113"/>
      <c r="E3" s="113"/>
      <c r="F3" s="113"/>
      <c r="G3" s="114"/>
    </row>
    <row r="4" spans="1:7" ht="15" customHeight="1" x14ac:dyDescent="0.25">
      <c r="A4" s="112" t="s">
        <v>377</v>
      </c>
      <c r="B4" s="113"/>
      <c r="C4" s="113"/>
      <c r="D4" s="113"/>
      <c r="E4" s="113"/>
      <c r="F4" s="113"/>
      <c r="G4" s="114"/>
    </row>
    <row r="5" spans="1:7" ht="15" customHeight="1" x14ac:dyDescent="0.25">
      <c r="A5" s="112" t="str">
        <f>'Formato 3'!A4</f>
        <v>Al 31 de Diciembre de 2024 y al 31 de  Diciembre de 2025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" customHeight="1" x14ac:dyDescent="0.25">
      <c r="A7" s="161" t="s">
        <v>4</v>
      </c>
      <c r="B7" s="163" t="s">
        <v>295</v>
      </c>
      <c r="C7" s="163"/>
      <c r="D7" s="163"/>
      <c r="E7" s="163"/>
      <c r="F7" s="163"/>
      <c r="G7" s="178" t="s">
        <v>296</v>
      </c>
    </row>
    <row r="8" spans="1:7" ht="30" x14ac:dyDescent="0.25">
      <c r="A8" s="162"/>
      <c r="B8" s="25" t="s">
        <v>201</v>
      </c>
      <c r="C8" s="7" t="s">
        <v>227</v>
      </c>
      <c r="D8" s="25" t="s">
        <v>228</v>
      </c>
      <c r="E8" s="25" t="s">
        <v>186</v>
      </c>
      <c r="F8" s="25" t="s">
        <v>202</v>
      </c>
      <c r="G8" s="177"/>
    </row>
    <row r="9" spans="1:7" ht="15.75" customHeight="1" x14ac:dyDescent="0.25">
      <c r="A9" s="26" t="s">
        <v>378</v>
      </c>
      <c r="B9" s="30">
        <f>SUM(B10:B18)</f>
        <v>7503399.9999999991</v>
      </c>
      <c r="C9" s="30">
        <f>SUM(C10:C18)</f>
        <v>21123.849999999991</v>
      </c>
      <c r="D9" s="30">
        <f>SUM(D10:D18)</f>
        <v>7524523.8499999987</v>
      </c>
      <c r="E9" s="30">
        <f>SUM(E10:E18)</f>
        <v>6187542.4099999992</v>
      </c>
      <c r="F9" s="30">
        <f>SUM(F10:F18)</f>
        <v>5907495.2199999997</v>
      </c>
      <c r="G9" s="30">
        <f>SUM(G10:G18)</f>
        <v>1336981.0399999998</v>
      </c>
    </row>
    <row r="10" spans="1:7" x14ac:dyDescent="0.25">
      <c r="A10" s="199" t="s">
        <v>574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199" t="s">
        <v>575</v>
      </c>
      <c r="B11" s="74">
        <v>3593631.06</v>
      </c>
      <c r="C11" s="74">
        <v>117958.01</v>
      </c>
      <c r="D11" s="74">
        <v>3711589.07</v>
      </c>
      <c r="E11" s="74">
        <v>2693010.23</v>
      </c>
      <c r="F11" s="74">
        <v>2419826.77</v>
      </c>
      <c r="G11" s="74">
        <v>1018578.84</v>
      </c>
    </row>
    <row r="12" spans="1:7" x14ac:dyDescent="0.25">
      <c r="A12" s="199" t="s">
        <v>576</v>
      </c>
      <c r="B12" s="74">
        <v>823175.33</v>
      </c>
      <c r="C12" s="74">
        <v>0</v>
      </c>
      <c r="D12" s="74">
        <v>823175.33</v>
      </c>
      <c r="E12" s="74">
        <v>772224.21</v>
      </c>
      <c r="F12" s="74">
        <v>765685.04</v>
      </c>
      <c r="G12" s="74">
        <v>50951.12</v>
      </c>
    </row>
    <row r="13" spans="1:7" x14ac:dyDescent="0.25">
      <c r="A13" s="199" t="s">
        <v>577</v>
      </c>
      <c r="B13" s="74">
        <v>1203793.74</v>
      </c>
      <c r="C13" s="74">
        <v>0</v>
      </c>
      <c r="D13" s="74">
        <v>1203793.74</v>
      </c>
      <c r="E13" s="74">
        <v>1152123.3600000001</v>
      </c>
      <c r="F13" s="74">
        <v>1151798.8</v>
      </c>
      <c r="G13" s="74">
        <v>51670.38</v>
      </c>
    </row>
    <row r="14" spans="1:7" x14ac:dyDescent="0.25">
      <c r="A14" s="199" t="s">
        <v>578</v>
      </c>
      <c r="B14" s="74">
        <v>378660.26</v>
      </c>
      <c r="C14" s="74">
        <v>0</v>
      </c>
      <c r="D14" s="74">
        <v>378660.26</v>
      </c>
      <c r="E14" s="74">
        <v>372481.11</v>
      </c>
      <c r="F14" s="74">
        <v>372481.11</v>
      </c>
      <c r="G14" s="74">
        <v>6179.15</v>
      </c>
    </row>
    <row r="15" spans="1:7" x14ac:dyDescent="0.25">
      <c r="A15" s="199" t="s">
        <v>579</v>
      </c>
      <c r="B15" s="74">
        <v>379257.98</v>
      </c>
      <c r="C15" s="74">
        <v>0</v>
      </c>
      <c r="D15" s="74">
        <v>379257.98</v>
      </c>
      <c r="E15" s="74">
        <v>349876.39</v>
      </c>
      <c r="F15" s="74">
        <v>349876.39</v>
      </c>
      <c r="G15" s="74">
        <v>29381.59</v>
      </c>
    </row>
    <row r="16" spans="1:7" x14ac:dyDescent="0.25">
      <c r="A16" s="199" t="s">
        <v>580</v>
      </c>
      <c r="B16" s="74">
        <v>257081.54</v>
      </c>
      <c r="C16" s="74">
        <v>0</v>
      </c>
      <c r="D16" s="74">
        <v>257081.54</v>
      </c>
      <c r="E16" s="74">
        <v>195715.14</v>
      </c>
      <c r="F16" s="74">
        <v>195715.14</v>
      </c>
      <c r="G16" s="74">
        <v>61366</v>
      </c>
    </row>
    <row r="17" spans="1:7" x14ac:dyDescent="0.25">
      <c r="A17" s="199" t="s">
        <v>581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199" t="s">
        <v>582</v>
      </c>
      <c r="B18" s="48">
        <v>867800.09</v>
      </c>
      <c r="C18" s="48">
        <v>-96834.16</v>
      </c>
      <c r="D18" s="48">
        <v>770965.93</v>
      </c>
      <c r="E18" s="48">
        <v>652111.97</v>
      </c>
      <c r="F18" s="48">
        <v>652111.97</v>
      </c>
      <c r="G18" s="48">
        <v>118853.96</v>
      </c>
    </row>
    <row r="19" spans="1:7" x14ac:dyDescent="0.25">
      <c r="A19" s="3" t="s">
        <v>379</v>
      </c>
      <c r="B19" s="4">
        <f>SUM(B20:B27)</f>
        <v>0</v>
      </c>
      <c r="C19" s="4">
        <f t="shared" ref="C19:G19" si="0">SUM(C20:C27)</f>
        <v>0</v>
      </c>
      <c r="D19" s="4">
        <f t="shared" si="0"/>
        <v>0</v>
      </c>
      <c r="E19" s="4">
        <f t="shared" si="0"/>
        <v>0</v>
      </c>
      <c r="F19" s="4">
        <f t="shared" si="0"/>
        <v>0</v>
      </c>
      <c r="G19" s="4">
        <f t="shared" si="0"/>
        <v>0</v>
      </c>
    </row>
    <row r="20" spans="1:7" x14ac:dyDescent="0.25">
      <c r="A20" s="199" t="s">
        <v>574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199" t="s">
        <v>575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199" t="s">
        <v>576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199" t="s">
        <v>577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199" t="s">
        <v>578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199" t="s">
        <v>579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199" t="s">
        <v>580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199" t="s">
        <v>581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199" t="s">
        <v>582</v>
      </c>
      <c r="B28" s="48"/>
      <c r="C28" s="48"/>
      <c r="D28" s="48"/>
      <c r="E28" s="48"/>
      <c r="F28" s="48"/>
      <c r="G28" s="48"/>
    </row>
    <row r="29" spans="1:7" x14ac:dyDescent="0.25">
      <c r="A29" s="3" t="s">
        <v>375</v>
      </c>
      <c r="B29" s="4">
        <f>SUM(B19,B9)</f>
        <v>7503399.9999999991</v>
      </c>
      <c r="C29" s="4">
        <f t="shared" ref="C29:G29" si="1">SUM(C19,C9)</f>
        <v>21123.849999999991</v>
      </c>
      <c r="D29" s="4">
        <f t="shared" si="1"/>
        <v>7524523.8499999987</v>
      </c>
      <c r="E29" s="4">
        <f t="shared" si="1"/>
        <v>6187542.4099999992</v>
      </c>
      <c r="F29" s="4">
        <f t="shared" si="1"/>
        <v>5907495.2199999997</v>
      </c>
      <c r="G29" s="4">
        <f t="shared" si="1"/>
        <v>1336981.0399999998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G10 B17:G17 C12 C13 C14 C15 C16 B1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B45" zoomScale="75" zoomScaleNormal="75" workbookViewId="0">
      <selection activeCell="G14" sqref="G1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2" t="s">
        <v>380</v>
      </c>
      <c r="B1" s="183"/>
      <c r="C1" s="183"/>
      <c r="D1" s="183"/>
      <c r="E1" s="183"/>
      <c r="F1" s="183"/>
      <c r="G1" s="183"/>
    </row>
    <row r="2" spans="1:7" x14ac:dyDescent="0.25">
      <c r="A2" s="109" t="str">
        <f>'Formato 1'!A2</f>
        <v xml:space="preserve">INSTITUTO MUNICIPAL  DE PLANEACION DEL MUNICIPIO DE SALAMANCA, GUANAJUATO </v>
      </c>
      <c r="B2" s="110"/>
      <c r="C2" s="110"/>
      <c r="D2" s="110"/>
      <c r="E2" s="110"/>
      <c r="F2" s="110"/>
      <c r="G2" s="111"/>
    </row>
    <row r="3" spans="1:7" x14ac:dyDescent="0.25">
      <c r="A3" s="112" t="s">
        <v>381</v>
      </c>
      <c r="B3" s="113"/>
      <c r="C3" s="113"/>
      <c r="D3" s="113"/>
      <c r="E3" s="113"/>
      <c r="F3" s="113"/>
      <c r="G3" s="114"/>
    </row>
    <row r="4" spans="1:7" x14ac:dyDescent="0.25">
      <c r="A4" s="112" t="s">
        <v>382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Al 31 de Diciembre de 2024 y al 31 de  Diciembre de 2025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.75" customHeight="1" x14ac:dyDescent="0.25">
      <c r="A7" s="161" t="s">
        <v>4</v>
      </c>
      <c r="B7" s="173" t="s">
        <v>295</v>
      </c>
      <c r="C7" s="174"/>
      <c r="D7" s="174"/>
      <c r="E7" s="174"/>
      <c r="F7" s="175"/>
      <c r="G7" s="178" t="s">
        <v>296</v>
      </c>
    </row>
    <row r="8" spans="1:7" ht="30" x14ac:dyDescent="0.25">
      <c r="A8" s="162"/>
      <c r="B8" s="25" t="s">
        <v>201</v>
      </c>
      <c r="C8" s="7" t="s">
        <v>383</v>
      </c>
      <c r="D8" s="25" t="s">
        <v>298</v>
      </c>
      <c r="E8" s="25" t="s">
        <v>186</v>
      </c>
      <c r="F8" s="31" t="s">
        <v>202</v>
      </c>
      <c r="G8" s="177"/>
    </row>
    <row r="9" spans="1:7" ht="16.5" customHeight="1" x14ac:dyDescent="0.25">
      <c r="A9" s="26" t="s">
        <v>384</v>
      </c>
      <c r="B9" s="30">
        <f>SUM(B10,B19,B27,B37)</f>
        <v>7503400</v>
      </c>
      <c r="C9" s="30">
        <f t="shared" ref="C9:G9" si="0">SUM(C10,C19,C27,C37)</f>
        <v>21123.85</v>
      </c>
      <c r="D9" s="30">
        <f t="shared" si="0"/>
        <v>7524523.8499999996</v>
      </c>
      <c r="E9" s="30">
        <f t="shared" si="0"/>
        <v>6187542.4100000001</v>
      </c>
      <c r="F9" s="30">
        <f t="shared" si="0"/>
        <v>5907495.2199999997</v>
      </c>
      <c r="G9" s="30">
        <f t="shared" si="0"/>
        <v>1336981.44</v>
      </c>
    </row>
    <row r="10" spans="1:7" ht="15" customHeight="1" x14ac:dyDescent="0.25">
      <c r="A10" s="57" t="s">
        <v>385</v>
      </c>
      <c r="B10" s="46">
        <f>SUM(B11:B18)</f>
        <v>7503400</v>
      </c>
      <c r="C10" s="46">
        <f t="shared" ref="C10:G10" si="1">SUM(C11:C18)</f>
        <v>21123.85</v>
      </c>
      <c r="D10" s="46">
        <v>7524523.8499999996</v>
      </c>
      <c r="E10" s="46">
        <f t="shared" si="1"/>
        <v>6187542.4100000001</v>
      </c>
      <c r="F10" s="46">
        <f t="shared" si="1"/>
        <v>5907495.2199999997</v>
      </c>
      <c r="G10" s="46">
        <f t="shared" si="1"/>
        <v>1336981.44</v>
      </c>
    </row>
    <row r="11" spans="1:7" x14ac:dyDescent="0.25">
      <c r="A11" s="76" t="s">
        <v>386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76" t="s">
        <v>387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76" t="s">
        <v>388</v>
      </c>
      <c r="B13" s="46">
        <v>7503400</v>
      </c>
      <c r="C13" s="46">
        <v>21123.85</v>
      </c>
      <c r="D13" s="46">
        <v>7524523.8499999996</v>
      </c>
      <c r="E13" s="46">
        <v>6187542.4100000001</v>
      </c>
      <c r="F13" s="46">
        <v>5907495.2199999997</v>
      </c>
      <c r="G13" s="46">
        <v>1336981.44</v>
      </c>
    </row>
    <row r="14" spans="1:7" x14ac:dyDescent="0.25">
      <c r="A14" s="76" t="s">
        <v>389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76" t="s">
        <v>390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76" t="s">
        <v>391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76" t="s">
        <v>392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76" t="s">
        <v>393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57" t="s">
        <v>394</v>
      </c>
      <c r="B19" s="46">
        <f>SUM(B20:B26)</f>
        <v>0</v>
      </c>
      <c r="C19" s="46">
        <f t="shared" ref="C19:G19" si="2">SUM(C20:C26)</f>
        <v>0</v>
      </c>
      <c r="D19" s="46">
        <f t="shared" si="2"/>
        <v>0</v>
      </c>
      <c r="E19" s="46">
        <f t="shared" si="2"/>
        <v>0</v>
      </c>
      <c r="F19" s="46">
        <f t="shared" si="2"/>
        <v>0</v>
      </c>
      <c r="G19" s="46">
        <f t="shared" si="2"/>
        <v>0</v>
      </c>
    </row>
    <row r="20" spans="1:7" x14ac:dyDescent="0.25">
      <c r="A20" s="76" t="s">
        <v>395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76" t="s">
        <v>396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5">
      <c r="A22" s="76" t="s">
        <v>397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76" t="s">
        <v>398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76" t="s">
        <v>399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76" t="s">
        <v>400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76" t="s">
        <v>401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57" t="s">
        <v>402</v>
      </c>
      <c r="B27" s="46">
        <f>SUM(B28:B36)</f>
        <v>0</v>
      </c>
      <c r="C27" s="46">
        <f t="shared" ref="C27:G27" si="3">SUM(C28:C36)</f>
        <v>0</v>
      </c>
      <c r="D27" s="46">
        <f t="shared" si="3"/>
        <v>0</v>
      </c>
      <c r="E27" s="46">
        <f t="shared" si="3"/>
        <v>0</v>
      </c>
      <c r="F27" s="46">
        <f t="shared" si="3"/>
        <v>0</v>
      </c>
      <c r="G27" s="46">
        <f t="shared" si="3"/>
        <v>0</v>
      </c>
    </row>
    <row r="28" spans="1:7" x14ac:dyDescent="0.25">
      <c r="A28" s="79" t="s">
        <v>403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25">
      <c r="A29" s="76" t="s">
        <v>404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76" t="s">
        <v>405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25">
      <c r="A31" s="76" t="s">
        <v>406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25">
      <c r="A32" s="76" t="s">
        <v>407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45" customHeight="1" x14ac:dyDescent="0.25">
      <c r="A33" s="76" t="s">
        <v>408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45" customHeight="1" x14ac:dyDescent="0.25">
      <c r="A34" s="76" t="s">
        <v>409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45" customHeight="1" x14ac:dyDescent="0.25">
      <c r="A35" s="76" t="s">
        <v>410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45" customHeight="1" x14ac:dyDescent="0.25">
      <c r="A36" s="76" t="s">
        <v>411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45" customHeight="1" x14ac:dyDescent="0.25">
      <c r="A37" s="58" t="s">
        <v>412</v>
      </c>
      <c r="B37" s="46">
        <f>SUM(B38:B41)</f>
        <v>0</v>
      </c>
      <c r="C37" s="46">
        <f t="shared" ref="C37:G37" si="4">SUM(C38:C41)</f>
        <v>0</v>
      </c>
      <c r="D37" s="46">
        <f t="shared" si="4"/>
        <v>0</v>
      </c>
      <c r="E37" s="46">
        <f t="shared" si="4"/>
        <v>0</v>
      </c>
      <c r="F37" s="46">
        <f t="shared" si="4"/>
        <v>0</v>
      </c>
      <c r="G37" s="46">
        <f t="shared" si="4"/>
        <v>0</v>
      </c>
    </row>
    <row r="38" spans="1:7" x14ac:dyDescent="0.25">
      <c r="A38" s="79" t="s">
        <v>413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30" x14ac:dyDescent="0.25">
      <c r="A39" s="79" t="s">
        <v>414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5">
      <c r="A40" s="79" t="s">
        <v>415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25">
      <c r="A41" s="79" t="s">
        <v>416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417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7" t="s">
        <v>385</v>
      </c>
      <c r="B44" s="46">
        <f>SUM(B45:B52)</f>
        <v>0</v>
      </c>
      <c r="C44" s="46">
        <f t="shared" ref="C44:G44" si="6">SUM(C45:C52)</f>
        <v>0</v>
      </c>
      <c r="D44" s="46">
        <f t="shared" si="6"/>
        <v>0</v>
      </c>
      <c r="E44" s="46">
        <f t="shared" si="6"/>
        <v>0</v>
      </c>
      <c r="F44" s="46">
        <f t="shared" si="6"/>
        <v>0</v>
      </c>
      <c r="G44" s="46">
        <f t="shared" si="6"/>
        <v>0</v>
      </c>
    </row>
    <row r="45" spans="1:7" x14ac:dyDescent="0.25">
      <c r="A45" s="79" t="s">
        <v>386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25">
      <c r="A46" s="79" t="s">
        <v>387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25">
      <c r="A47" s="79" t="s">
        <v>388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25">
      <c r="A48" s="79" t="s">
        <v>389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25">
      <c r="A49" s="79" t="s">
        <v>390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25">
      <c r="A50" s="79" t="s">
        <v>391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25">
      <c r="A51" s="79" t="s">
        <v>392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25">
      <c r="A52" s="79" t="s">
        <v>393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25">
      <c r="A53" s="57" t="s">
        <v>394</v>
      </c>
      <c r="B53" s="46">
        <f>SUM(B54:B60)</f>
        <v>0</v>
      </c>
      <c r="C53" s="46">
        <f t="shared" ref="C53:G53" si="7">SUM(C54:C60)</f>
        <v>0</v>
      </c>
      <c r="D53" s="46">
        <f t="shared" si="7"/>
        <v>0</v>
      </c>
      <c r="E53" s="46">
        <f t="shared" si="7"/>
        <v>0</v>
      </c>
      <c r="F53" s="46">
        <f t="shared" si="7"/>
        <v>0</v>
      </c>
      <c r="G53" s="46">
        <f t="shared" si="7"/>
        <v>0</v>
      </c>
    </row>
    <row r="54" spans="1:7" x14ac:dyDescent="0.25">
      <c r="A54" s="79" t="s">
        <v>395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25">
      <c r="A55" s="79" t="s">
        <v>396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25">
      <c r="A56" s="79" t="s">
        <v>397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25">
      <c r="A57" s="80" t="s">
        <v>398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25">
      <c r="A58" s="79" t="s">
        <v>399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25">
      <c r="A59" s="79" t="s">
        <v>400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25">
      <c r="A60" s="79" t="s">
        <v>401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25">
      <c r="A61" s="57" t="s">
        <v>402</v>
      </c>
      <c r="B61" s="46">
        <f>SUM(B62:B70)</f>
        <v>0</v>
      </c>
      <c r="C61" s="46">
        <f t="shared" ref="C61:G61" si="8">SUM(C62:C70)</f>
        <v>0</v>
      </c>
      <c r="D61" s="46">
        <f t="shared" si="8"/>
        <v>0</v>
      </c>
      <c r="E61" s="46">
        <f t="shared" si="8"/>
        <v>0</v>
      </c>
      <c r="F61" s="46">
        <f t="shared" si="8"/>
        <v>0</v>
      </c>
      <c r="G61" s="46">
        <f t="shared" si="8"/>
        <v>0</v>
      </c>
    </row>
    <row r="62" spans="1:7" x14ac:dyDescent="0.25">
      <c r="A62" s="79" t="s">
        <v>403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25">
      <c r="A63" s="79" t="s">
        <v>404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25">
      <c r="A64" s="79" t="s">
        <v>405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25">
      <c r="A65" s="79" t="s">
        <v>406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25">
      <c r="A66" s="79" t="s">
        <v>407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25">
      <c r="A67" s="79" t="s">
        <v>408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25">
      <c r="A68" s="79" t="s">
        <v>409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25">
      <c r="A69" s="79" t="s">
        <v>410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25">
      <c r="A70" s="79" t="s">
        <v>411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25">
      <c r="A71" s="58" t="s">
        <v>412</v>
      </c>
      <c r="B71" s="46">
        <f>SUM(B72:B75)</f>
        <v>0</v>
      </c>
      <c r="C71" s="46">
        <f t="shared" ref="C71:G71" si="9">SUM(C72:C75)</f>
        <v>0</v>
      </c>
      <c r="D71" s="46">
        <f t="shared" si="9"/>
        <v>0</v>
      </c>
      <c r="E71" s="46">
        <f t="shared" si="9"/>
        <v>0</v>
      </c>
      <c r="F71" s="46">
        <f t="shared" si="9"/>
        <v>0</v>
      </c>
      <c r="G71" s="46">
        <f t="shared" si="9"/>
        <v>0</v>
      </c>
    </row>
    <row r="72" spans="1:7" x14ac:dyDescent="0.25">
      <c r="A72" s="79" t="s">
        <v>413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30" x14ac:dyDescent="0.25">
      <c r="A73" s="79" t="s">
        <v>414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25">
      <c r="A74" s="79" t="s">
        <v>415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25">
      <c r="A75" s="79" t="s">
        <v>416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25">
      <c r="A76" s="44"/>
      <c r="B76" s="48"/>
      <c r="C76" s="48"/>
      <c r="D76" s="48"/>
      <c r="E76" s="48"/>
      <c r="F76" s="48"/>
      <c r="G76" s="48"/>
    </row>
    <row r="77" spans="1:7" x14ac:dyDescent="0.25">
      <c r="A77" s="3" t="s">
        <v>375</v>
      </c>
      <c r="B77" s="4">
        <f>B43+B9</f>
        <v>7503400</v>
      </c>
      <c r="C77" s="4">
        <f t="shared" ref="C77:G77" si="10">C43+C9</f>
        <v>21123.85</v>
      </c>
      <c r="D77" s="4">
        <f t="shared" si="10"/>
        <v>7524523.8499999996</v>
      </c>
      <c r="E77" s="4">
        <f t="shared" si="10"/>
        <v>6187542.4100000001</v>
      </c>
      <c r="F77" s="4">
        <f t="shared" si="10"/>
        <v>5907495.2199999997</v>
      </c>
      <c r="G77" s="4">
        <f t="shared" si="10"/>
        <v>1336981.44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4:G77 B11:G12 B10:C10 E10:G1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B1" zoomScale="75" zoomScaleNormal="75" workbookViewId="0">
      <selection activeCell="F22" sqref="F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9" t="s">
        <v>418</v>
      </c>
      <c r="B1" s="165"/>
      <c r="C1" s="165"/>
      <c r="D1" s="165"/>
      <c r="E1" s="165"/>
      <c r="F1" s="165"/>
      <c r="G1" s="166"/>
    </row>
    <row r="2" spans="1:7" x14ac:dyDescent="0.25">
      <c r="A2" s="109" t="str">
        <f>'Formato 1'!A2</f>
        <v xml:space="preserve">INSTITUTO MUNICIPAL  DE PLANEACION DEL MUNICIPIO DE SALAMANCA, GUANAJUATO </v>
      </c>
      <c r="B2" s="110"/>
      <c r="C2" s="110"/>
      <c r="D2" s="110"/>
      <c r="E2" s="110"/>
      <c r="F2" s="110"/>
      <c r="G2" s="111"/>
    </row>
    <row r="3" spans="1:7" x14ac:dyDescent="0.25">
      <c r="A3" s="112" t="s">
        <v>293</v>
      </c>
      <c r="B3" s="113"/>
      <c r="C3" s="113"/>
      <c r="D3" s="113"/>
      <c r="E3" s="113"/>
      <c r="F3" s="113"/>
      <c r="G3" s="114"/>
    </row>
    <row r="4" spans="1:7" x14ac:dyDescent="0.25">
      <c r="A4" s="112" t="s">
        <v>419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Al 31 de Diciembre de 2024 y al 31 de  Diciembre de 2025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x14ac:dyDescent="0.25">
      <c r="A7" s="161" t="s">
        <v>4</v>
      </c>
      <c r="B7" s="177" t="s">
        <v>295</v>
      </c>
      <c r="C7" s="177"/>
      <c r="D7" s="177"/>
      <c r="E7" s="177"/>
      <c r="F7" s="177"/>
      <c r="G7" s="177" t="s">
        <v>296</v>
      </c>
    </row>
    <row r="8" spans="1:7" ht="30" x14ac:dyDescent="0.25">
      <c r="A8" s="162"/>
      <c r="B8" s="7" t="s">
        <v>201</v>
      </c>
      <c r="C8" s="32" t="s">
        <v>383</v>
      </c>
      <c r="D8" s="32" t="s">
        <v>228</v>
      </c>
      <c r="E8" s="32" t="s">
        <v>186</v>
      </c>
      <c r="F8" s="32" t="s">
        <v>202</v>
      </c>
      <c r="G8" s="184"/>
    </row>
    <row r="9" spans="1:7" ht="15.75" customHeight="1" x14ac:dyDescent="0.25">
      <c r="A9" s="26" t="s">
        <v>420</v>
      </c>
      <c r="B9" s="118">
        <f>SUM(B10,B11,B12,B15,B16,B19)</f>
        <v>6380773</v>
      </c>
      <c r="C9" s="118">
        <f t="shared" ref="C9:G9" si="0">SUM(C10,C11,C12,C15,C16,C19)</f>
        <v>0</v>
      </c>
      <c r="D9" s="118">
        <f t="shared" si="0"/>
        <v>6380773</v>
      </c>
      <c r="E9" s="118">
        <f t="shared" si="0"/>
        <v>5087315.49</v>
      </c>
      <c r="F9" s="118">
        <f t="shared" si="0"/>
        <v>4849494.3</v>
      </c>
      <c r="G9" s="118">
        <f t="shared" si="0"/>
        <v>1293457.5099999998</v>
      </c>
    </row>
    <row r="10" spans="1:7" x14ac:dyDescent="0.25">
      <c r="A10" s="57" t="s">
        <v>421</v>
      </c>
      <c r="B10" s="74">
        <v>6380773</v>
      </c>
      <c r="C10" s="74">
        <v>0</v>
      </c>
      <c r="D10" s="74">
        <v>6380773</v>
      </c>
      <c r="E10" s="74">
        <v>5087315.49</v>
      </c>
      <c r="F10" s="74">
        <v>4849494.3</v>
      </c>
      <c r="G10" s="75">
        <f>D10-E10</f>
        <v>1293457.5099999998</v>
      </c>
    </row>
    <row r="11" spans="1:7" ht="15.75" customHeight="1" x14ac:dyDescent="0.25">
      <c r="A11" s="57" t="s">
        <v>422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423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424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425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426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427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428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429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430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431</v>
      </c>
      <c r="B21" s="118">
        <f>SUM(B22,B23,B24,B27,B28,B31)</f>
        <v>0</v>
      </c>
      <c r="C21" s="118">
        <f t="shared" ref="C21:F21" si="4">SUM(C22,C23,C24,C27,C28,C31)</f>
        <v>0</v>
      </c>
      <c r="D21" s="118">
        <f t="shared" si="4"/>
        <v>0</v>
      </c>
      <c r="E21" s="118">
        <f t="shared" si="4"/>
        <v>0</v>
      </c>
      <c r="F21" s="118">
        <f t="shared" si="4"/>
        <v>0</v>
      </c>
      <c r="G21" s="118">
        <f>SUM(G22,G23,G24,G27,G28,G31)</f>
        <v>0</v>
      </c>
    </row>
    <row r="22" spans="1:7" x14ac:dyDescent="0.25">
      <c r="A22" s="57" t="s">
        <v>421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422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423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424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425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426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427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428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429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430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432</v>
      </c>
      <c r="B33" s="118">
        <f>B21+B9</f>
        <v>6380773</v>
      </c>
      <c r="C33" s="118">
        <f t="shared" ref="C33:G33" si="8">C21+C9</f>
        <v>0</v>
      </c>
      <c r="D33" s="118">
        <f t="shared" si="8"/>
        <v>6380773</v>
      </c>
      <c r="E33" s="118">
        <f t="shared" si="8"/>
        <v>5087315.49</v>
      </c>
      <c r="F33" s="118">
        <f t="shared" si="8"/>
        <v>4849494.3</v>
      </c>
      <c r="G33" s="118">
        <f t="shared" si="8"/>
        <v>1293457.5099999998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Elizabeth Rodríguez</cp:lastModifiedBy>
  <cp:revision/>
  <dcterms:created xsi:type="dcterms:W3CDTF">2023-03-16T22:14:51Z</dcterms:created>
  <dcterms:modified xsi:type="dcterms:W3CDTF">2026-01-30T18:20:57Z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