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D5694EB7-D043-4B9E-884C-2FC9C4C3F801}" xr6:coauthVersionLast="47" xr6:coauthVersionMax="47" xr10:uidLastSave="{00000000-0000-0000-0000-000000000000}"/>
  <bookViews>
    <workbookView xWindow="1170" yWindow="1170" windowWidth="15375" windowHeight="7875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<sst xmlns="http://schemas.openxmlformats.org/spreadsheetml/2006/main" count="935" uniqueCount="664">
  <si>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</si>
  <si>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</si>
  <si>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</si>
  <si>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</si>
  <si>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</si>
  <si>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</si>
  <si>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</si>
  <si>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</si>
  <si>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</si>
  <si>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</si>
  <si>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</si>
  <si>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</si>
  <si>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</si>
  <si>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</si>
  <si>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</si>
  <si>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</si>
  <si>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</si>
  <si>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</si>
  <si>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</si>
  <si>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</si>
  <si>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</si>
  <si>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</si>
  <si>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</si>
  <si>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</si>
  <si>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</si>
  <si>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</si>
  <si>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</si>
  <si>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</si>
  <si>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</si>
  <si>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</si>
  <si>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</si>
  <si>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</si>
  <si>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</si>
  <si>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</si>
  <si>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</si>
  <si>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</si>
  <si>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</si>
  <si>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</si>
  <si>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</si>
  <si>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</si>
  <si>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</si>
  <si>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</si>
  <si>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</si>
  <si>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</si>
  <si>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</si>
  <si>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</si>
  <si>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</si>
  <si>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</si>
  <si>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</si>
  <si>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</si>
  <si>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</si>
  <si>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</si>
  <si>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</si>
  <si>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</si>
  <si>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</si>
  <si>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</si>
  <si>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</si>
  <si>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</si>
  <si>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</si>
  <si>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</si>
  <si>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</si>
  <si>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</si>
  <si>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</si>
  <si>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</si>
  <si>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</si>
  <si>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</si>
  <si>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</si>
  <si>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</si>
  <si>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</si>
  <si>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</si>
  <si>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</si>
  <si>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</si>
  <si>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</si>
  <si>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</si>
  <si>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</si>
  <si>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</si>
  <si>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</si>
  <si>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</si>
  <si>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</si>
  <si>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</si>
  <si>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</si>
  <si>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</si>
  <si>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</si>
  <si>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</si>
  <si>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</si>
  <si>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</si>
  <si>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</si>
  <si>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</si>
  <si>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</si>
  <si>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</si>
  <si>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</si>
  <si>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</si>
  <si>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</si>
  <si>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</si>
  <si>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</si>
  <si>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</si>
  <si>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</si>
  <si>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</si>
  <si>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</si>
  <si>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</si>
  <si>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</si>
  <si>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</si>
  <si>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</si>
  <si>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</si>
  <si>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</si>
  <si>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</si>
  <si>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</si>
  <si>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</si>
  <si>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</si>
  <si>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</si>
  <si>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</si>
  <si>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</si>
  <si>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</si>
  <si>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</si>
  <si>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</si>
  <si>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</si>
  <si>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</si>
  <si>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</si>
  <si>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</si>
  <si>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</si>
  <si>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</si>
  <si>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</si>
  <si>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</si>
  <si>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</si>
  <si>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</si>
  <si>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</si>
  <si>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</si>
  <si>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</si>
  <si>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</si>
  <si>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</si>
  <si>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</si>
  <si>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</si>
  <si>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</si>
  <si>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</si>
  <si>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</si>
  <si>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</si>
  <si>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</si>
  <si>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</si>
  <si>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</si>
  <si>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</si>
  <si>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</si>
  <si>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</si>
  <si>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</si>
  <si>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</si>
  <si>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</si>
  <si>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</si>
  <si>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</si>
  <si>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</si>
  <si>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</si>
  <si>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</si>
  <si>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</si>
  <si>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</si>
  <si>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</si>
  <si>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</si>
  <si>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</si>
  <si>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</si>
  <si>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</si>
  <si>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</si>
  <si>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</si>
  <si>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</si>
  <si>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</si>
  <si>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</si>
  <si>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</si>
  <si>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</si>
  <si>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</si>
  <si>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</si>
  <si>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</si>
  <si>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</si>
  <si>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</si>
  <si>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</si>
  <si>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</si>
  <si>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</si>
  <si>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</si>
  <si>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</si>
  <si>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</si>
  <si>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</si>
  <si>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</si>
  <si>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</si>
  <si>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</si>
  <si>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</si>
  <si>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</si>
  <si>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</si>
  <si>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</si>
  <si>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</si>
  <si>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</si>
  <si>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</si>
  <si>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</si>
  <si>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</si>
  <si>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</si>
  <si>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</si>
  <si>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</si>
  <si>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</si>
  <si>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</si>
  <si>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</si>
  <si>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</si>
  <si>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</si>
  <si>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</si>
  <si>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</si>
  <si>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</si>
  <si>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</si>
  <si>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</si>
  <si>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</si>
  <si>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</si>
  <si>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</si>
  <si>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</si>
  <si>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</si>
  <si>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</si>
  <si>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</si>
  <si>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</si>
  <si>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</si>
  <si>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</si>
  <si>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</si>
  <si>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</si>
  <si>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</si>
  <si>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</si>
  <si>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</si>
  <si>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</si>
  <si>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</si>
  <si>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</si>
  <si>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</si>
  <si>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</si>
  <si>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</si>
  <si>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</si>
  <si>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</si>
  <si>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</si>
  <si>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</si>
  <si>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</si>
  <si>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</si>
  <si>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</si>
  <si>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</si>
  <si>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</si>
  <si>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</si>
  <si>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</si>
  <si>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</si>
  <si>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</si>
  <si>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</si>
  <si>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</si>
  <si>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</si>
  <si>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</si>
  <si>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</si>
  <si>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</si>
  <si>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</si>
  <si>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</si>
  <si>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</si>
  <si>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</si>
  <si>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</si>
  <si>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</si>
  <si>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</si>
  <si>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</si>
  <si>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</si>
  <si>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</si>
  <si>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</si>
  <si>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</si>
  <si>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</si>
  <si>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</si>
  <si>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</si>
  <si>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</si>
  <si>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</si>
  <si>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</si>
  <si>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</si>
  <si>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</si>
  <si>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</si>
  <si>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</si>
  <si>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</si>
  <si>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</si>
  <si>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</si>
  <si>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</si>
  <si>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</si>
  <si>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</si>
  <si>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</si>
  <si>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</si>
  <si>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</si>
  <si>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</si>
  <si>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</si>
  <si>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</si>
  <si>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</si>
  <si>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</si>
  <si>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</si>
  <si>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</si>
  <si>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</si>
  <si>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</si>
  <si>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</si>
  <si>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</si>
  <si>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</si>
  <si>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</si>
  <si>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</si>
  <si>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</si>
  <si>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</si>
  <si>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</si>
  <si>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</si>
  <si>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</si>
  <si>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</si>
  <si>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</si>
  <si>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</si>
  <si>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</si>
  <si>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</si>
  <si>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</si>
  <si>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</si>
  <si>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</si>
  <si>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</si>
  <si>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</si>
  <si>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</si>
  <si>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</si>
  <si>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</si>
  <si>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</si>
  <si>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</si>
  <si>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</si>
  <si>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</si>
  <si>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</si>
  <si>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</si>
  <si>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</si>
  <si>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</si>
  <si>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</si>
  <si>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</si>
  <si>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</si>
  <si>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</si>
  <si>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</si>
  <si>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</si>
  <si>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</si>
  <si>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</si>
  <si>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</si>
  <si>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</si>
  <si>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</si>
  <si>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</si>
  <si>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</si>
  <si>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</si>
  <si>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</si>
  <si>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</si>
  <si>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</si>
  <si>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</si>
  <si>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</si>
  <si>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</si>
  <si>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</si>
  <si>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</si>
  <si>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</si>
  <si>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</si>
  <si>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</si>
  <si>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</si>
  <si>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</si>
  <si>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</si>
  <si>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</si>
  <si>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</si>
  <si>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</si>
  <si>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</si>
  <si>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</si>
  <si>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</si>
  <si>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</si>
  <si>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</si>
  <si>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</si>
  <si>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</si>
  <si>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</si>
  <si>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</si>
  <si>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</si>
  <si>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</si>
  <si>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</si>
  <si>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</si>
  <si>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</si>
  <si>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</si>
  <si>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</si>
  <si>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</si>
  <si>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</si>
  <si>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</si>
  <si>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</si>
  <si>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</si>
  <si>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</si>
  <si>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</si>
  <si>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</si>
  <si>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</si>
  <si>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</si>
  <si>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</si>
  <si>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</si>
  <si>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</si>
  <si>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</si>
  <si>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</si>
  <si>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</si>
  <si>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</si>
  <si>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</si>
  <si>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</si>
  <si>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</si>
  <si>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</si>
  <si>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</si>
  <si>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</si>
  <si>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</si>
  <si>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</si>
  <si>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</si>
  <si>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</si>
  <si>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</si>
  <si>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</si>
  <si>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</si>
  <si>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</si>
  <si>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</si>
  <si>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</si>
  <si>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</si>
  <si>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</si>
  <si>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</si>
  <si>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</si>
  <si>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</si>
  <si>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</si>
  <si>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</si>
  <si>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</si>
  <si>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</si>
  <si>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</si>
  <si>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</si>
  <si>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</si>
  <si>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</si>
  <si>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</si>
  <si>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</si>
  <si>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</si>
  <si>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</si>
  <si>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</si>
  <si>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</si>
  <si>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</si>
  <si>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</si>
  <si>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</si>
  <si>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</si>
  <si>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</si>
  <si>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</si>
  <si>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</si>
  <si>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</si>
  <si>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</si>
  <si>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</si>
  <si>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</si>
  <si>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</si>
  <si>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</si>
  <si>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</si>
  <si>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</si>
  <si>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</si>
  <si>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</si>
  <si>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</si>
  <si>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</si>
  <si>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</si>
  <si>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</si>
  <si>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</si>
  <si>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</si>
  <si>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</si>
  <si>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</si>
  <si>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</si>
  <si>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</si>
  <si>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</si>
  <si>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</si>
  <si>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</si>
  <si>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</si>
  <si>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</si>
  <si>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</si>
  <si>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</si>
  <si>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</si>
  <si>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</si>
  <si>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</si>
  <si>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</si>
  <si>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</si>
  <si>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</si>
  <si>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</si>
  <si>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</si>
  <si>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</si>
  <si>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</si>
  <si>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</si>
  <si>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</si>
  <si>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</si>
  <si>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</si>
  <si>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</si>
  <si>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</si>
  <si>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</si>
  <si>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</si>
  <si>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</si>
  <si>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</si>
  <si>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</si>
  <si>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</si>
  <si>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</si>
  <si>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</si>
  <si>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</si>
  <si>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</si>
  <si>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</si>
  <si>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</si>
  <si>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</si>
  <si>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</si>
  <si>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</si>
  <si>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</si>
  <si>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</si>
  <si>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</si>
  <si>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</si>
  <si>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</si>
  <si>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</si>
  <si>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</si>
  <si>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</si>
  <si>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</si>
  <si>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</si>
  <si>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</si>
  <si>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</si>
  <si>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</si>
  <si>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</si>
  <si>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</si>
  <si>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</si>
  <si>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</si>
  <si>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</si>
  <si>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</si>
  <si>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</si>
  <si>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</si>
  <si>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</si>
  <si>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</si>
  <si>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</si>
  <si>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</si>
  <si>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</si>
  <si>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</si>
  <si>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</si>
  <si>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</si>
  <si>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</si>
  <si>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</si>
  <si>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</si>
  <si>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</si>
  <si>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</si>
  <si>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</si>
  <si>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</si>
  <si>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</si>
  <si>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</si>
  <si>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</si>
  <si>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</si>
  <si>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</si>
  <si>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</si>
  <si>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</si>
  <si>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</si>
  <si>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</si>
  <si>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</si>
  <si>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</si>
  <si>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</si>
  <si>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</si>
  <si>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</si>
  <si>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</si>
  <si>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</si>
  <si>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</si>
  <si>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</si>
  <si>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</si>
  <si>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</si>
  <si>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</si>
  <si>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</si>
  <si>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</si>
  <si>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</si>
  <si>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</si>
  <si>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</si>
  <si>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</si>
  <si>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</si>
  <si>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</si>
  <si>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</si>
  <si>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</si>
  <si>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</si>
  <si>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</si>
  <si>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</si>
  <si>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</si>
  <si>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</si>
  <si>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</si>
  <si>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</si>
  <si>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</si>
  <si>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</si>
  <si>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</si>
  <si>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</si>
  <si>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</si>
  <si>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</si>
  <si>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</si>
  <si>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</si>
  <si>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</si>
  <si>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</si>
  <si>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</si>
  <si>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</si>
  <si>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</si>
  <si>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</si>
  <si>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</si>
  <si>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</si>
  <si>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</si>
  <si>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</si>
  <si>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</si>
  <si>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</si>
  <si>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</si>
  <si>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</si>
  <si>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</si>
  <si>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</si>
  <si>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</si>
  <si>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</si>
  <si>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</si>
  <si>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</si>
  <si>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</si>
  <si>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</si>
  <si>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</si>
  <si>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</si>
  <si>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</si>
  <si>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</si>
  <si>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</si>
  <si>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</si>
  <si>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</si>
  <si>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</si>
  <si>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</si>
  <si>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</si>
  <si>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</si>
  <si>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</si>
  <si>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</si>
  <si>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</si>
  <si>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</si>
  <si>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</si>
  <si>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</si>
  <si>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</si>
  <si>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</si>
  <si>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</si>
  <si>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</si>
  <si>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</si>
  <si>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</si>
  <si>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</si>
  <si>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</si>
  <si>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</si>
  <si>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</si>
  <si>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</si>
  <si>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</si>
  <si>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</si>
  <si>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</si>
  <si>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</si>
  <si>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</si>
  <si>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</si>
  <si>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</si>
  <si>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</si>
  <si>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</si>
  <si>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</si>
  <si>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</si>
  <si>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</si>
  <si>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</si>
  <si>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</si>
  <si>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</si>
  <si>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</si>
  <si>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</si>
  <si>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</si>
  <si>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</si>
  <si>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</si>
  <si>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</si>
  <si>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</si>
  <si>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</si>
  <si>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</si>
  <si>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</si>
  <si>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</si>
  <si>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</si>
  <si>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</si>
  <si>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</si>
  <si>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</si>
  <si>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</si>
  <si>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</si>
  <si>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</si>
  <si>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</si>
  <si>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</si>
  <si>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</si>
  <si>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</si>
  <si>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</si>
  <si>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</si>
  <si>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</si>
  <si>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</si>
  <si>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</si>
  <si>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</si>
  <si>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</si>
  <si>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</si>
  <si>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</si>
  <si>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</si>
  <si>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</si>
  <si>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</si>
  <si>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</si>
  <si>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</si>
  <si>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Salamanca, Guanajuato.</t>
  </si>
  <si>
    <t>Correspondiente del 1 de Enero al 30 de Junio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</si>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</sst>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3" fontId="3" fillId="0" borderId="1" xfId="13" applyNumberFormat="1" applyFont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2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28795040.969999999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1132424.68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>
        <v>1132424.68</v>
      </c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29927465.649999999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15" sqref="A15:XFD1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24674189.890000001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469688.88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0</v>
      </c>
    </row>
    <row r="10" spans="1:3" x14ac:dyDescent="0.2">
      <c r="A10" s="85">
        <v>2.2999999999999998</v>
      </c>
      <c r="B10" s="72" t="s">
        <v>236</v>
      </c>
      <c r="C10" s="137">
        <v>345988.88</v>
      </c>
    </row>
    <row r="11" spans="1:3" x14ac:dyDescent="0.2">
      <c r="A11" s="85">
        <v>2.4</v>
      </c>
      <c r="B11" s="72" t="s">
        <v>237</v>
      </c>
      <c r="C11" s="137">
        <v>9976</v>
      </c>
    </row>
    <row r="12" spans="1:3" x14ac:dyDescent="0.2">
      <c r="A12" s="85">
        <v>2.5</v>
      </c>
      <c r="B12" s="72" t="s">
        <v>238</v>
      </c>
      <c r="C12" s="137">
        <v>14600</v>
      </c>
    </row>
    <row r="13" spans="1:3" x14ac:dyDescent="0.2">
      <c r="A13" s="85">
        <v>2.6</v>
      </c>
      <c r="B13" s="72" t="s">
        <v>239</v>
      </c>
      <c r="C13" s="137">
        <v>0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99124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0</v>
      </c>
    </row>
    <row r="31" spans="1:3" x14ac:dyDescent="0.2">
      <c r="A31" s="85" t="s">
        <v>555</v>
      </c>
      <c r="B31" s="72" t="s">
        <v>438</v>
      </c>
      <c r="C31" s="137">
        <v>0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0</v>
      </c>
    </row>
    <row r="34" spans="1:3" x14ac:dyDescent="0.2">
      <c r="A34" s="85" t="s">
        <v>661</v>
      </c>
      <c r="B34" s="72" t="s">
        <v>454</v>
      </c>
      <c r="C34" s="137">
        <v>0</v>
      </c>
    </row>
    <row r="35" spans="1:3" x14ac:dyDescent="0.2">
      <c r="A35" s="85" t="s">
        <v>662</v>
      </c>
      <c r="B35" s="80" t="s">
        <v>558</v>
      </c>
      <c r="C35" s="151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24204501.010000002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B20" sqref="B2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59466555.659999996</v>
      </c>
      <c r="E36" s="34">
        <v>0</v>
      </c>
      <c r="F36" s="34">
        <f t="shared" si="0"/>
        <v>59466555.659999996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28795040.969999999</v>
      </c>
      <c r="E37" s="34">
        <v>-59466555.659999996</v>
      </c>
      <c r="F37" s="34">
        <f t="shared" si="0"/>
        <v>-30671514.689999998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-12981</v>
      </c>
      <c r="E39" s="34">
        <v>12981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-6119035.5</v>
      </c>
      <c r="E40" s="34">
        <v>-22676005.469999999</v>
      </c>
      <c r="F40" s="34">
        <f t="shared" si="0"/>
        <v>-28795040.969999999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-59466555.659999996</v>
      </c>
      <c r="F41" s="34">
        <f t="shared" si="0"/>
        <v>-59466555.659999996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64421545.93</v>
      </c>
      <c r="E42" s="34">
        <v>-53211397.759999998</v>
      </c>
      <c r="F42" s="34">
        <f t="shared" si="0"/>
        <v>11210148.170000002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86000</v>
      </c>
      <c r="E43" s="34">
        <v>-4954990.2699999996</v>
      </c>
      <c r="F43" s="34">
        <f t="shared" si="0"/>
        <v>-4868990.2699999996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52971250.659999996</v>
      </c>
      <c r="E44" s="34">
        <v>-24520042.789999999</v>
      </c>
      <c r="F44" s="34">
        <f t="shared" si="0"/>
        <v>28451207.869999997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43769611.030000001</v>
      </c>
      <c r="E45" s="34">
        <v>-43769611.030000001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22462344.800000001</v>
      </c>
      <c r="E46" s="34">
        <v>-22462344.800000001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22462344.800000001</v>
      </c>
      <c r="E47" s="34">
        <v>2211845.09</v>
      </c>
      <c r="F47" s="34">
        <f t="shared" si="0"/>
        <v>24674189.890000001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B15" sqref="B1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309646.55</v>
      </c>
      <c r="D15" s="24">
        <v>309942.55</v>
      </c>
      <c r="E15" s="24">
        <v>312045.62</v>
      </c>
      <c r="F15" s="24">
        <v>317647.67</v>
      </c>
      <c r="G15" s="24">
        <v>317113.62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161217.17000000001</v>
      </c>
      <c r="D20" s="24">
        <v>161217.17000000001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88013.25</v>
      </c>
      <c r="D21" s="24">
        <v>88013.25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33301.68</v>
      </c>
      <c r="D23" s="24">
        <v>33301.68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20880</v>
      </c>
      <c r="D25" s="24">
        <v>20880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25257.32</v>
      </c>
    </row>
    <row r="42" spans="1:8" x14ac:dyDescent="0.2">
      <c r="A42" s="22">
        <v>1151</v>
      </c>
      <c r="B42" s="20" t="s">
        <v>222</v>
      </c>
      <c r="C42" s="24">
        <v>25257.32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9199166.8200000003</v>
      </c>
      <c r="D62" s="24">
        <f t="shared" ref="D62:E62" si="0">SUM(D63:D70)</f>
        <v>0</v>
      </c>
      <c r="E62" s="24">
        <f t="shared" si="0"/>
        <v>5922695.5199999996</v>
      </c>
    </row>
    <row r="63" spans="1:9" x14ac:dyDescent="0.2">
      <c r="A63" s="22">
        <v>1241</v>
      </c>
      <c r="B63" s="20" t="s">
        <v>236</v>
      </c>
      <c r="C63" s="24">
        <v>4759337.49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662066.21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147886.60999999999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3200299.74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5922695.5199999996</v>
      </c>
    </row>
    <row r="68" spans="1:9" x14ac:dyDescent="0.2">
      <c r="A68" s="22">
        <v>1246</v>
      </c>
      <c r="B68" s="20" t="s">
        <v>241</v>
      </c>
      <c r="C68" s="24">
        <v>402431.77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166706.79999999999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141212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577632.75</v>
      </c>
      <c r="D110" s="24">
        <f>SUM(D111:D119)</f>
        <v>577632.75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6915.29</v>
      </c>
      <c r="D111" s="24">
        <f>C111</f>
        <v>6915.29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36848.21</v>
      </c>
      <c r="D112" s="24">
        <f t="shared" ref="D112:D119" si="1">C112</f>
        <v>36848.21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487646.86</v>
      </c>
      <c r="D117" s="24">
        <f t="shared" si="1"/>
        <v>487646.86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46222.39</v>
      </c>
      <c r="D119" s="24">
        <f t="shared" si="1"/>
        <v>46222.39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2190094.98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167454.94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167454.94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2022640.04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2022640.04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25472521.309999999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25472521.309999999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25472521.309999999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1132424.68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1132424.68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1132424.68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24204501.010000002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22708434.290000003</v>
      </c>
      <c r="D99" s="53">
        <f>C99/$C$98</f>
        <v>0.93819055722809963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19341892.360000003</v>
      </c>
      <c r="D100" s="53">
        <f t="shared" ref="D100:D163" si="0">C100/$C$98</f>
        <v>0.79910312350620116</v>
      </c>
      <c r="E100" s="49"/>
    </row>
    <row r="101" spans="1:5" x14ac:dyDescent="0.2">
      <c r="A101" s="51">
        <v>5111</v>
      </c>
      <c r="B101" s="49" t="s">
        <v>360</v>
      </c>
      <c r="C101" s="52">
        <v>13473921.67</v>
      </c>
      <c r="D101" s="53">
        <f t="shared" si="0"/>
        <v>0.5566700864617411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577322.06999999995</v>
      </c>
      <c r="D103" s="53">
        <f t="shared" si="0"/>
        <v>2.38518476279053E-2</v>
      </c>
      <c r="E103" s="49"/>
    </row>
    <row r="104" spans="1:5" x14ac:dyDescent="0.2">
      <c r="A104" s="51">
        <v>5114</v>
      </c>
      <c r="B104" s="49" t="s">
        <v>363</v>
      </c>
      <c r="C104" s="52">
        <v>2748008.99</v>
      </c>
      <c r="D104" s="53">
        <f t="shared" si="0"/>
        <v>0.11353297425403111</v>
      </c>
      <c r="E104" s="49"/>
    </row>
    <row r="105" spans="1:5" x14ac:dyDescent="0.2">
      <c r="A105" s="51">
        <v>5115</v>
      </c>
      <c r="B105" s="49" t="s">
        <v>364</v>
      </c>
      <c r="C105" s="52">
        <v>1872663.76</v>
      </c>
      <c r="D105" s="53">
        <f t="shared" si="0"/>
        <v>7.7368410083162462E-2</v>
      </c>
      <c r="E105" s="49"/>
    </row>
    <row r="106" spans="1:5" x14ac:dyDescent="0.2">
      <c r="A106" s="51">
        <v>5116</v>
      </c>
      <c r="B106" s="49" t="s">
        <v>365</v>
      </c>
      <c r="C106" s="52">
        <v>669975.87</v>
      </c>
      <c r="D106" s="53">
        <f t="shared" si="0"/>
        <v>2.7679805079361144E-2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1531292.9000000001</v>
      </c>
      <c r="D107" s="53">
        <f t="shared" si="0"/>
        <v>6.3264799359728674E-2</v>
      </c>
      <c r="E107" s="49"/>
    </row>
    <row r="108" spans="1:5" x14ac:dyDescent="0.2">
      <c r="A108" s="51">
        <v>5121</v>
      </c>
      <c r="B108" s="49" t="s">
        <v>367</v>
      </c>
      <c r="C108" s="52">
        <v>413184.8</v>
      </c>
      <c r="D108" s="53">
        <f t="shared" si="0"/>
        <v>1.7070577072805352E-2</v>
      </c>
      <c r="E108" s="49"/>
    </row>
    <row r="109" spans="1:5" x14ac:dyDescent="0.2">
      <c r="A109" s="51">
        <v>5122</v>
      </c>
      <c r="B109" s="49" t="s">
        <v>368</v>
      </c>
      <c r="C109" s="52">
        <v>328983.46999999997</v>
      </c>
      <c r="D109" s="53">
        <f t="shared" si="0"/>
        <v>1.3591830290741447E-2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121134.48</v>
      </c>
      <c r="D111" s="53">
        <f t="shared" si="0"/>
        <v>5.004626203612036E-3</v>
      </c>
      <c r="E111" s="49"/>
    </row>
    <row r="112" spans="1:5" x14ac:dyDescent="0.2">
      <c r="A112" s="51">
        <v>5125</v>
      </c>
      <c r="B112" s="49" t="s">
        <v>371</v>
      </c>
      <c r="C112" s="52">
        <v>96779.77</v>
      </c>
      <c r="D112" s="53">
        <f t="shared" si="0"/>
        <v>3.9984203747896229E-3</v>
      </c>
      <c r="E112" s="49"/>
    </row>
    <row r="113" spans="1:5" x14ac:dyDescent="0.2">
      <c r="A113" s="51">
        <v>5126</v>
      </c>
      <c r="B113" s="49" t="s">
        <v>372</v>
      </c>
      <c r="C113" s="52">
        <v>441987.62</v>
      </c>
      <c r="D113" s="53">
        <f t="shared" si="0"/>
        <v>1.8260554919822328E-2</v>
      </c>
      <c r="E113" s="49"/>
    </row>
    <row r="114" spans="1:5" x14ac:dyDescent="0.2">
      <c r="A114" s="51">
        <v>5127</v>
      </c>
      <c r="B114" s="49" t="s">
        <v>373</v>
      </c>
      <c r="C114" s="52">
        <v>57432.28</v>
      </c>
      <c r="D114" s="53">
        <f t="shared" si="0"/>
        <v>2.3727933898026678E-3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71790.48</v>
      </c>
      <c r="D116" s="53">
        <f t="shared" si="0"/>
        <v>2.9659971081552154E-3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1835249.03</v>
      </c>
      <c r="D117" s="53">
        <f t="shared" si="0"/>
        <v>7.5822634362169808E-2</v>
      </c>
      <c r="E117" s="49"/>
    </row>
    <row r="118" spans="1:5" x14ac:dyDescent="0.2">
      <c r="A118" s="51">
        <v>5131</v>
      </c>
      <c r="B118" s="49" t="s">
        <v>377</v>
      </c>
      <c r="C118" s="52">
        <v>241556.5</v>
      </c>
      <c r="D118" s="53">
        <f t="shared" si="0"/>
        <v>9.9798173860391418E-3</v>
      </c>
      <c r="E118" s="49"/>
    </row>
    <row r="119" spans="1:5" x14ac:dyDescent="0.2">
      <c r="A119" s="51">
        <v>5132</v>
      </c>
      <c r="B119" s="49" t="s">
        <v>378</v>
      </c>
      <c r="C119" s="52">
        <v>57768</v>
      </c>
      <c r="D119" s="53">
        <f t="shared" si="0"/>
        <v>2.3866635373368515E-3</v>
      </c>
      <c r="E119" s="49"/>
    </row>
    <row r="120" spans="1:5" x14ac:dyDescent="0.2">
      <c r="A120" s="51">
        <v>5133</v>
      </c>
      <c r="B120" s="49" t="s">
        <v>379</v>
      </c>
      <c r="C120" s="52">
        <v>58389.62</v>
      </c>
      <c r="D120" s="53">
        <f t="shared" si="0"/>
        <v>2.4123455375459524E-3</v>
      </c>
      <c r="E120" s="49"/>
    </row>
    <row r="121" spans="1:5" x14ac:dyDescent="0.2">
      <c r="A121" s="51">
        <v>5134</v>
      </c>
      <c r="B121" s="49" t="s">
        <v>380</v>
      </c>
      <c r="C121" s="52">
        <v>146574.5</v>
      </c>
      <c r="D121" s="53">
        <f t="shared" si="0"/>
        <v>6.0556712133599975E-3</v>
      </c>
      <c r="E121" s="49"/>
    </row>
    <row r="122" spans="1:5" x14ac:dyDescent="0.2">
      <c r="A122" s="51">
        <v>5135</v>
      </c>
      <c r="B122" s="49" t="s">
        <v>381</v>
      </c>
      <c r="C122" s="52">
        <v>451083.76</v>
      </c>
      <c r="D122" s="53">
        <f t="shared" si="0"/>
        <v>1.8636358577011621E-2</v>
      </c>
      <c r="E122" s="49"/>
    </row>
    <row r="123" spans="1:5" x14ac:dyDescent="0.2">
      <c r="A123" s="51">
        <v>5136</v>
      </c>
      <c r="B123" s="49" t="s">
        <v>382</v>
      </c>
      <c r="C123" s="52">
        <v>500</v>
      </c>
      <c r="D123" s="53">
        <f t="shared" si="0"/>
        <v>2.0657314926402605E-5</v>
      </c>
      <c r="E123" s="49"/>
    </row>
    <row r="124" spans="1:5" x14ac:dyDescent="0.2">
      <c r="A124" s="51">
        <v>5137</v>
      </c>
      <c r="B124" s="49" t="s">
        <v>383</v>
      </c>
      <c r="C124" s="52">
        <v>6373.6</v>
      </c>
      <c r="D124" s="53">
        <f t="shared" si="0"/>
        <v>2.6332292482983931E-4</v>
      </c>
      <c r="E124" s="49"/>
    </row>
    <row r="125" spans="1:5" x14ac:dyDescent="0.2">
      <c r="A125" s="51">
        <v>5138</v>
      </c>
      <c r="B125" s="49" t="s">
        <v>384</v>
      </c>
      <c r="C125" s="52">
        <v>446752.97</v>
      </c>
      <c r="D125" s="53">
        <f t="shared" si="0"/>
        <v>1.845743359119139E-2</v>
      </c>
      <c r="E125" s="49"/>
    </row>
    <row r="126" spans="1:5" x14ac:dyDescent="0.2">
      <c r="A126" s="51">
        <v>5139</v>
      </c>
      <c r="B126" s="49" t="s">
        <v>385</v>
      </c>
      <c r="C126" s="52">
        <v>426250.08</v>
      </c>
      <c r="D126" s="53">
        <f t="shared" si="0"/>
        <v>1.7610364279928611E-2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1496066.72</v>
      </c>
      <c r="D127" s="53">
        <f t="shared" si="0"/>
        <v>6.1809442771900376E-2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1496066.72</v>
      </c>
      <c r="D137" s="53">
        <f t="shared" si="0"/>
        <v>6.1809442771900376E-2</v>
      </c>
      <c r="E137" s="49"/>
    </row>
    <row r="138" spans="1:5" x14ac:dyDescent="0.2">
      <c r="A138" s="51">
        <v>5241</v>
      </c>
      <c r="B138" s="49" t="s">
        <v>395</v>
      </c>
      <c r="C138" s="52">
        <v>1496066.72</v>
      </c>
      <c r="D138" s="53">
        <f t="shared" si="0"/>
        <v>6.1809442771900376E-2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4590539.96</v>
      </c>
    </row>
    <row r="15" spans="1:5" x14ac:dyDescent="0.2">
      <c r="A15" s="33">
        <v>3220</v>
      </c>
      <c r="B15" s="29" t="s">
        <v>468</v>
      </c>
      <c r="C15" s="34">
        <v>8645969.75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17901</v>
      </c>
      <c r="D8" s="34">
        <v>0</v>
      </c>
    </row>
    <row r="9" spans="1:5" x14ac:dyDescent="0.2">
      <c r="A9" s="33">
        <v>1112</v>
      </c>
      <c r="B9" s="29" t="s">
        <v>482</v>
      </c>
      <c r="C9" s="34">
        <v>9633400.4600000009</v>
      </c>
      <c r="D9" s="34">
        <v>6836411.7800000003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9651301.4600000009</v>
      </c>
      <c r="D15" s="123">
        <f>SUM(D8:D14)</f>
        <v>6836411.7800000003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469688.88</v>
      </c>
      <c r="D28" s="123">
        <f>SUM(D29:D36)</f>
        <v>469688.88</v>
      </c>
    </row>
    <row r="29" spans="1:4" x14ac:dyDescent="0.2">
      <c r="A29" s="33">
        <v>1241</v>
      </c>
      <c r="B29" s="29" t="s">
        <v>236</v>
      </c>
      <c r="C29" s="34">
        <v>345988.88</v>
      </c>
      <c r="D29" s="34">
        <v>345988.88</v>
      </c>
    </row>
    <row r="30" spans="1:4" x14ac:dyDescent="0.2">
      <c r="A30" s="33">
        <v>1242</v>
      </c>
      <c r="B30" s="29" t="s">
        <v>237</v>
      </c>
      <c r="C30" s="34">
        <v>9976</v>
      </c>
      <c r="D30" s="34">
        <v>9976</v>
      </c>
    </row>
    <row r="31" spans="1:4" x14ac:dyDescent="0.2">
      <c r="A31" s="33">
        <v>1243</v>
      </c>
      <c r="B31" s="29" t="s">
        <v>238</v>
      </c>
      <c r="C31" s="34">
        <v>14600</v>
      </c>
      <c r="D31" s="34">
        <v>14600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99124</v>
      </c>
      <c r="D34" s="34">
        <v>99124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469688.88</v>
      </c>
      <c r="D43" s="123">
        <f>D20+D28+D37</f>
        <v>469688.88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4590539.96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0</v>
      </c>
      <c r="D48" s="123">
        <f>D51+D63+D91+D94+D49</f>
        <v>804112.17</v>
      </c>
    </row>
    <row r="49" spans="1:4" x14ac:dyDescent="0.2">
      <c r="A49" s="139">
        <v>5100</v>
      </c>
      <c r="B49" s="140" t="s">
        <v>358</v>
      </c>
      <c r="C49" s="141">
        <f>SUM(C50:C50)</f>
        <v>0</v>
      </c>
      <c r="D49" s="141">
        <f>SUM(D50:D50)</f>
        <v>0</v>
      </c>
    </row>
    <row r="50" spans="1:4" x14ac:dyDescent="0.2">
      <c r="A50" s="142">
        <v>5130</v>
      </c>
      <c r="B50" s="143" t="s">
        <v>647</v>
      </c>
      <c r="C50" s="144">
        <v>0</v>
      </c>
      <c r="D50" s="144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0</v>
      </c>
      <c r="D63" s="123">
        <f>D64+D73+D76+D82</f>
        <v>804112.17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804112.17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788710.89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15401.28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39">
        <v>3100</v>
      </c>
      <c r="B101" s="145" t="s">
        <v>648</v>
      </c>
      <c r="C101" s="146">
        <f>SUM(C102:C105)</f>
        <v>0</v>
      </c>
      <c r="D101" s="146">
        <f>SUM(D102:D105)</f>
        <v>0</v>
      </c>
    </row>
    <row r="102" spans="1:4" x14ac:dyDescent="0.2">
      <c r="A102" s="142"/>
      <c r="B102" s="147" t="s">
        <v>649</v>
      </c>
      <c r="C102" s="148">
        <v>0</v>
      </c>
      <c r="D102" s="148">
        <v>0</v>
      </c>
    </row>
    <row r="103" spans="1:4" x14ac:dyDescent="0.2">
      <c r="A103" s="142"/>
      <c r="B103" s="147" t="s">
        <v>650</v>
      </c>
      <c r="C103" s="148">
        <v>0</v>
      </c>
      <c r="D103" s="148">
        <v>0</v>
      </c>
    </row>
    <row r="104" spans="1:4" x14ac:dyDescent="0.2">
      <c r="A104" s="142"/>
      <c r="B104" s="147" t="s">
        <v>651</v>
      </c>
      <c r="C104" s="148">
        <v>0</v>
      </c>
      <c r="D104" s="148">
        <v>0</v>
      </c>
    </row>
    <row r="105" spans="1:4" x14ac:dyDescent="0.2">
      <c r="A105" s="142"/>
      <c r="B105" s="147" t="s">
        <v>652</v>
      </c>
      <c r="C105" s="148">
        <v>0</v>
      </c>
      <c r="D105" s="148">
        <v>0</v>
      </c>
    </row>
    <row r="106" spans="1:4" x14ac:dyDescent="0.2">
      <c r="A106" s="142"/>
      <c r="B106" s="149" t="s">
        <v>653</v>
      </c>
      <c r="C106" s="141">
        <f>+C107</f>
        <v>0</v>
      </c>
      <c r="D106" s="141">
        <f>+D107</f>
        <v>0</v>
      </c>
    </row>
    <row r="107" spans="1:4" x14ac:dyDescent="0.2">
      <c r="A107" s="139">
        <v>1270</v>
      </c>
      <c r="B107" s="140" t="s">
        <v>251</v>
      </c>
      <c r="C107" s="146">
        <f>+C108</f>
        <v>0</v>
      </c>
      <c r="D107" s="146">
        <f>+D108</f>
        <v>0</v>
      </c>
    </row>
    <row r="108" spans="1:4" x14ac:dyDescent="0.2">
      <c r="A108" s="142">
        <v>1273</v>
      </c>
      <c r="B108" s="143" t="s">
        <v>654</v>
      </c>
      <c r="C108" s="148">
        <v>0</v>
      </c>
      <c r="D108" s="148">
        <v>0</v>
      </c>
    </row>
    <row r="109" spans="1:4" x14ac:dyDescent="0.2">
      <c r="A109" s="142"/>
      <c r="B109" s="149" t="s">
        <v>655</v>
      </c>
      <c r="C109" s="141">
        <f>+C110+C112</f>
        <v>0</v>
      </c>
      <c r="D109" s="141">
        <f>+D110+D112</f>
        <v>0</v>
      </c>
    </row>
    <row r="110" spans="1:4" x14ac:dyDescent="0.2">
      <c r="A110" s="139">
        <v>4300</v>
      </c>
      <c r="B110" s="145" t="s">
        <v>656</v>
      </c>
      <c r="C110" s="146">
        <f>+C111</f>
        <v>0</v>
      </c>
      <c r="D110" s="150">
        <f>+D111</f>
        <v>0</v>
      </c>
    </row>
    <row r="111" spans="1:4" x14ac:dyDescent="0.2">
      <c r="A111" s="142">
        <v>4399</v>
      </c>
      <c r="B111" s="147" t="s">
        <v>351</v>
      </c>
      <c r="C111" s="148">
        <v>0</v>
      </c>
      <c r="D111" s="148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4590539.96</v>
      </c>
      <c r="D122" s="123">
        <f>D47+D48+D100-D106-D109</f>
        <v>804112.17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2023-07-29T23:27:36Z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