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INF. FINANCIERA 1ER. TRIM-2020\"/>
    </mc:Choice>
  </mc:AlternateContent>
  <bookViews>
    <workbookView xWindow="0" yWindow="0" windowWidth="15360" windowHeight="8340" tabRatio="885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CFG!$A$3:$H$40</definedName>
    <definedName name="_xlnm._FilterDatabase" localSheetId="0" hidden="1">COG!$A$3:$H$76</definedName>
  </definedNames>
  <calcPr calcId="152511"/>
</workbook>
</file>

<file path=xl/calcChain.xml><?xml version="1.0" encoding="utf-8"?>
<calcChain xmlns="http://schemas.openxmlformats.org/spreadsheetml/2006/main">
  <c r="C6" i="5" l="1"/>
  <c r="E40" i="5"/>
  <c r="H40" i="5" s="1"/>
  <c r="E39" i="5"/>
  <c r="H39" i="5" s="1"/>
  <c r="E38" i="5"/>
  <c r="E36" i="5" s="1"/>
  <c r="E37" i="5"/>
  <c r="H37" i="5" s="1"/>
  <c r="G36" i="5"/>
  <c r="G42" i="5" s="1"/>
  <c r="F36" i="5"/>
  <c r="F42" i="5" s="1"/>
  <c r="D36" i="5"/>
  <c r="D42" i="5" s="1"/>
  <c r="C36" i="5"/>
  <c r="C42" i="5" s="1"/>
  <c r="E34" i="5"/>
  <c r="H34" i="5" s="1"/>
  <c r="E33" i="5"/>
  <c r="H33" i="5" s="1"/>
  <c r="E32" i="5"/>
  <c r="H32" i="5" s="1"/>
  <c r="E31" i="5"/>
  <c r="H31" i="5" s="1"/>
  <c r="E30" i="5"/>
  <c r="H30" i="5" s="1"/>
  <c r="E29" i="5"/>
  <c r="H29" i="5" s="1"/>
  <c r="E28" i="5"/>
  <c r="H28" i="5" s="1"/>
  <c r="E27" i="5"/>
  <c r="E25" i="5" s="1"/>
  <c r="E26" i="5"/>
  <c r="H26" i="5" s="1"/>
  <c r="G25" i="5"/>
  <c r="F25" i="5"/>
  <c r="D25" i="5"/>
  <c r="C25" i="5"/>
  <c r="E23" i="5"/>
  <c r="H23" i="5" s="1"/>
  <c r="E22" i="5"/>
  <c r="H22" i="5" s="1"/>
  <c r="E21" i="5"/>
  <c r="H21" i="5" s="1"/>
  <c r="E20" i="5"/>
  <c r="H20" i="5" s="1"/>
  <c r="E19" i="5"/>
  <c r="H19" i="5" s="1"/>
  <c r="E18" i="5"/>
  <c r="E16" i="5" s="1"/>
  <c r="E17" i="5"/>
  <c r="H17" i="5" s="1"/>
  <c r="G16" i="5"/>
  <c r="F16" i="5"/>
  <c r="D16" i="5"/>
  <c r="C16" i="5"/>
  <c r="E14" i="5"/>
  <c r="H14" i="5" s="1"/>
  <c r="E13" i="5"/>
  <c r="H13" i="5" s="1"/>
  <c r="E12" i="5"/>
  <c r="H12" i="5" s="1"/>
  <c r="E11" i="5"/>
  <c r="H11" i="5" s="1"/>
  <c r="E10" i="5"/>
  <c r="H10" i="5" s="1"/>
  <c r="E9" i="5"/>
  <c r="H9" i="5" s="1"/>
  <c r="E8" i="5"/>
  <c r="H8" i="5" s="1"/>
  <c r="E7" i="5"/>
  <c r="E6" i="5" s="1"/>
  <c r="G6" i="5"/>
  <c r="F6" i="5"/>
  <c r="D6" i="5"/>
  <c r="G56" i="4"/>
  <c r="F56" i="4"/>
  <c r="D56" i="4"/>
  <c r="C56" i="4"/>
  <c r="E54" i="4"/>
  <c r="H54" i="4" s="1"/>
  <c r="E53" i="4"/>
  <c r="H53" i="4" s="1"/>
  <c r="E52" i="4"/>
  <c r="H52" i="4" s="1"/>
  <c r="E51" i="4"/>
  <c r="H51" i="4" s="1"/>
  <c r="E50" i="4"/>
  <c r="H50" i="4" s="1"/>
  <c r="E49" i="4"/>
  <c r="H49" i="4" s="1"/>
  <c r="E48" i="4"/>
  <c r="H48" i="4" s="1"/>
  <c r="E47" i="4"/>
  <c r="H47" i="4" s="1"/>
  <c r="E46" i="4"/>
  <c r="H46" i="4" s="1"/>
  <c r="E45" i="4"/>
  <c r="H45" i="4" s="1"/>
  <c r="E44" i="4"/>
  <c r="H44" i="4" s="1"/>
  <c r="E43" i="4"/>
  <c r="H43" i="4" s="1"/>
  <c r="E42" i="4"/>
  <c r="H42" i="4" s="1"/>
  <c r="E41" i="4"/>
  <c r="H41" i="4" s="1"/>
  <c r="E40" i="4"/>
  <c r="H40" i="4" s="1"/>
  <c r="E39" i="4"/>
  <c r="H39" i="4" s="1"/>
  <c r="E38" i="4"/>
  <c r="H38" i="4" s="1"/>
  <c r="E37" i="4"/>
  <c r="H37" i="4" s="1"/>
  <c r="E36" i="4"/>
  <c r="H36" i="4" s="1"/>
  <c r="E35" i="4"/>
  <c r="H35" i="4" s="1"/>
  <c r="E34" i="4"/>
  <c r="H34" i="4" s="1"/>
  <c r="E33" i="4"/>
  <c r="H33" i="4" s="1"/>
  <c r="E32" i="4"/>
  <c r="H32" i="4" s="1"/>
  <c r="E31" i="4"/>
  <c r="H31" i="4" s="1"/>
  <c r="E30" i="4"/>
  <c r="H30" i="4" s="1"/>
  <c r="E29" i="4"/>
  <c r="H29" i="4" s="1"/>
  <c r="E28" i="4"/>
  <c r="H28" i="4" s="1"/>
  <c r="E27" i="4"/>
  <c r="H27" i="4" s="1"/>
  <c r="E26" i="4"/>
  <c r="H26" i="4" s="1"/>
  <c r="E25" i="4"/>
  <c r="H25" i="4" s="1"/>
  <c r="E24" i="4"/>
  <c r="H24" i="4" s="1"/>
  <c r="E23" i="4"/>
  <c r="H23" i="4" s="1"/>
  <c r="E22" i="4"/>
  <c r="H22" i="4" s="1"/>
  <c r="E21" i="4"/>
  <c r="H21" i="4" s="1"/>
  <c r="E20" i="4"/>
  <c r="H20" i="4" s="1"/>
  <c r="E19" i="4"/>
  <c r="H19" i="4" s="1"/>
  <c r="E18" i="4"/>
  <c r="H18" i="4" s="1"/>
  <c r="E17" i="4"/>
  <c r="H17" i="4" s="1"/>
  <c r="E16" i="4"/>
  <c r="H16" i="4" s="1"/>
  <c r="E15" i="4"/>
  <c r="H15" i="4" s="1"/>
  <c r="E14" i="4"/>
  <c r="H14" i="4" s="1"/>
  <c r="E13" i="4"/>
  <c r="H13" i="4" s="1"/>
  <c r="E12" i="4"/>
  <c r="H12" i="4" s="1"/>
  <c r="E11" i="4"/>
  <c r="H11" i="4" s="1"/>
  <c r="E10" i="4"/>
  <c r="H10" i="4" s="1"/>
  <c r="E9" i="4"/>
  <c r="H9" i="4" s="1"/>
  <c r="E8" i="4"/>
  <c r="H8" i="4" s="1"/>
  <c r="E7" i="4"/>
  <c r="H7" i="4" s="1"/>
  <c r="G16" i="8"/>
  <c r="F16" i="8"/>
  <c r="D16" i="8"/>
  <c r="C16" i="8"/>
  <c r="H14" i="8"/>
  <c r="E14" i="8"/>
  <c r="E12" i="8"/>
  <c r="H12" i="8" s="1"/>
  <c r="H10" i="8"/>
  <c r="E10" i="8"/>
  <c r="E8" i="8"/>
  <c r="H8" i="8" s="1"/>
  <c r="H6" i="8"/>
  <c r="E6" i="8"/>
  <c r="E16" i="8" s="1"/>
  <c r="H76" i="6"/>
  <c r="E76" i="6"/>
  <c r="E75" i="6"/>
  <c r="H75" i="6" s="1"/>
  <c r="H74" i="6"/>
  <c r="E74" i="6"/>
  <c r="E73" i="6"/>
  <c r="H73" i="6" s="1"/>
  <c r="H72" i="6"/>
  <c r="E72" i="6"/>
  <c r="E71" i="6"/>
  <c r="H71" i="6" s="1"/>
  <c r="H70" i="6"/>
  <c r="E70" i="6"/>
  <c r="G69" i="6"/>
  <c r="F69" i="6"/>
  <c r="D69" i="6"/>
  <c r="C69" i="6"/>
  <c r="E69" i="6" s="1"/>
  <c r="H69" i="6" s="1"/>
  <c r="H68" i="6"/>
  <c r="E68" i="6"/>
  <c r="E67" i="6"/>
  <c r="H67" i="6" s="1"/>
  <c r="H66" i="6"/>
  <c r="E66" i="6"/>
  <c r="G65" i="6"/>
  <c r="F65" i="6"/>
  <c r="D65" i="6"/>
  <c r="C65" i="6"/>
  <c r="E65" i="6" s="1"/>
  <c r="H65" i="6" s="1"/>
  <c r="H64" i="6"/>
  <c r="E64" i="6"/>
  <c r="E63" i="6"/>
  <c r="H63" i="6" s="1"/>
  <c r="H62" i="6"/>
  <c r="E62" i="6"/>
  <c r="E61" i="6"/>
  <c r="H61" i="6" s="1"/>
  <c r="H60" i="6"/>
  <c r="E60" i="6"/>
  <c r="E59" i="6"/>
  <c r="H59" i="6" s="1"/>
  <c r="H58" i="6"/>
  <c r="E58" i="6"/>
  <c r="G57" i="6"/>
  <c r="F57" i="6"/>
  <c r="D57" i="6"/>
  <c r="C57" i="6"/>
  <c r="E57" i="6" s="1"/>
  <c r="H57" i="6" s="1"/>
  <c r="H56" i="6"/>
  <c r="E56" i="6"/>
  <c r="E55" i="6"/>
  <c r="H55" i="6" s="1"/>
  <c r="H54" i="6"/>
  <c r="E54" i="6"/>
  <c r="G53" i="6"/>
  <c r="F53" i="6"/>
  <c r="D53" i="6"/>
  <c r="C53" i="6"/>
  <c r="E53" i="6" s="1"/>
  <c r="H53" i="6" s="1"/>
  <c r="H52" i="6"/>
  <c r="E52" i="6"/>
  <c r="E51" i="6"/>
  <c r="H51" i="6" s="1"/>
  <c r="H50" i="6"/>
  <c r="E50" i="6"/>
  <c r="E49" i="6"/>
  <c r="H49" i="6" s="1"/>
  <c r="H48" i="6"/>
  <c r="E48" i="6"/>
  <c r="E47" i="6"/>
  <c r="H47" i="6" s="1"/>
  <c r="H46" i="6"/>
  <c r="E46" i="6"/>
  <c r="E45" i="6"/>
  <c r="H45" i="6" s="1"/>
  <c r="H44" i="6"/>
  <c r="E44" i="6"/>
  <c r="G43" i="6"/>
  <c r="F43" i="6"/>
  <c r="D43" i="6"/>
  <c r="C43" i="6"/>
  <c r="E43" i="6" s="1"/>
  <c r="H43" i="6" s="1"/>
  <c r="H42" i="6"/>
  <c r="E42" i="6"/>
  <c r="E41" i="6"/>
  <c r="H41" i="6" s="1"/>
  <c r="H40" i="6"/>
  <c r="E40" i="6"/>
  <c r="E39" i="6"/>
  <c r="H39" i="6" s="1"/>
  <c r="H38" i="6"/>
  <c r="E38" i="6"/>
  <c r="E37" i="6"/>
  <c r="H37" i="6" s="1"/>
  <c r="H36" i="6"/>
  <c r="E36" i="6"/>
  <c r="E35" i="6"/>
  <c r="H35" i="6" s="1"/>
  <c r="H34" i="6"/>
  <c r="E34" i="6"/>
  <c r="G33" i="6"/>
  <c r="F33" i="6"/>
  <c r="D33" i="6"/>
  <c r="C33" i="6"/>
  <c r="E33" i="6" s="1"/>
  <c r="H33" i="6" s="1"/>
  <c r="H32" i="6"/>
  <c r="E32" i="6"/>
  <c r="E31" i="6"/>
  <c r="H31" i="6" s="1"/>
  <c r="H30" i="6"/>
  <c r="E30" i="6"/>
  <c r="E29" i="6"/>
  <c r="H29" i="6" s="1"/>
  <c r="H28" i="6"/>
  <c r="E28" i="6"/>
  <c r="E27" i="6"/>
  <c r="H27" i="6" s="1"/>
  <c r="H26" i="6"/>
  <c r="E26" i="6"/>
  <c r="E25" i="6"/>
  <c r="H25" i="6" s="1"/>
  <c r="H24" i="6"/>
  <c r="E24" i="6"/>
  <c r="G23" i="6"/>
  <c r="F23" i="6"/>
  <c r="D23" i="6"/>
  <c r="C23" i="6"/>
  <c r="E23" i="6" s="1"/>
  <c r="H23" i="6" s="1"/>
  <c r="H22" i="6"/>
  <c r="E22" i="6"/>
  <c r="E21" i="6"/>
  <c r="H21" i="6" s="1"/>
  <c r="H20" i="6"/>
  <c r="E20" i="6"/>
  <c r="E19" i="6"/>
  <c r="H19" i="6" s="1"/>
  <c r="H18" i="6"/>
  <c r="E18" i="6"/>
  <c r="E17" i="6"/>
  <c r="H17" i="6" s="1"/>
  <c r="H16" i="6"/>
  <c r="E16" i="6"/>
  <c r="E15" i="6"/>
  <c r="H15" i="6" s="1"/>
  <c r="H14" i="6"/>
  <c r="E14" i="6"/>
  <c r="G13" i="6"/>
  <c r="F13" i="6"/>
  <c r="D13" i="6"/>
  <c r="C13" i="6"/>
  <c r="E13" i="6" s="1"/>
  <c r="H13" i="6" s="1"/>
  <c r="H12" i="6"/>
  <c r="E12" i="6"/>
  <c r="E11" i="6"/>
  <c r="H11" i="6" s="1"/>
  <c r="H10" i="6"/>
  <c r="E10" i="6"/>
  <c r="E9" i="6"/>
  <c r="H9" i="6" s="1"/>
  <c r="H8" i="6"/>
  <c r="E8" i="6"/>
  <c r="E7" i="6"/>
  <c r="H7" i="6" s="1"/>
  <c r="H6" i="6"/>
  <c r="E6" i="6"/>
  <c r="G5" i="6"/>
  <c r="G77" i="6" s="1"/>
  <c r="F5" i="6"/>
  <c r="F77" i="6" s="1"/>
  <c r="D5" i="6"/>
  <c r="D77" i="6" s="1"/>
  <c r="C5" i="6"/>
  <c r="C77" i="6" s="1"/>
  <c r="E42" i="5" l="1"/>
  <c r="H25" i="5"/>
  <c r="H7" i="5"/>
  <c r="H6" i="5" s="1"/>
  <c r="H18" i="5"/>
  <c r="H16" i="5" s="1"/>
  <c r="H27" i="5"/>
  <c r="H38" i="5"/>
  <c r="H36" i="5" s="1"/>
  <c r="H42" i="5" s="1"/>
  <c r="H56" i="4"/>
  <c r="E56" i="4"/>
  <c r="H16" i="8"/>
  <c r="E5" i="6"/>
  <c r="H5" i="6" l="1"/>
  <c r="H77" i="6" s="1"/>
  <c r="E77" i="6"/>
  <c r="G86" i="4" l="1"/>
  <c r="F86" i="4"/>
  <c r="D86" i="4"/>
  <c r="E85" i="4"/>
  <c r="H85" i="4" s="1"/>
  <c r="E83" i="4"/>
  <c r="H83" i="4" s="1"/>
  <c r="E81" i="4"/>
  <c r="H81" i="4" s="1"/>
  <c r="E79" i="4"/>
  <c r="H79" i="4" s="1"/>
  <c r="E77" i="4"/>
  <c r="H77" i="4" s="1"/>
  <c r="E75" i="4"/>
  <c r="H75" i="4" s="1"/>
  <c r="E73" i="4"/>
  <c r="C86" i="4"/>
  <c r="G67" i="4"/>
  <c r="F67" i="4"/>
  <c r="E66" i="4"/>
  <c r="H66" i="4" s="1"/>
  <c r="E65" i="4"/>
  <c r="H65" i="4" s="1"/>
  <c r="E64" i="4"/>
  <c r="H64" i="4" s="1"/>
  <c r="E63" i="4"/>
  <c r="D67" i="4"/>
  <c r="C67" i="4"/>
  <c r="E67" i="4" l="1"/>
  <c r="E86" i="4"/>
  <c r="H63" i="4"/>
  <c r="H67" i="4" s="1"/>
  <c r="H73" i="4"/>
  <c r="H86" i="4" s="1"/>
</calcChain>
</file>

<file path=xl/sharedStrings.xml><?xml version="1.0" encoding="utf-8"?>
<sst xmlns="http://schemas.openxmlformats.org/spreadsheetml/2006/main" count="257" uniqueCount="188">
  <si>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</si>
  <si>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</si>
  <si>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</si>
  <si>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</si>
  <si>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</si>
  <si>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</si>
  <si>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</si>
  <si>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</si>
  <si>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</si>
  <si>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</si>
  <si>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</si>
  <si>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</si>
  <si>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</si>
  <si>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</si>
  <si>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</si>
  <si>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</si>
  <si>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</si>
  <si>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</si>
  <si>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</si>
  <si>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</si>
  <si>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</si>
  <si>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</si>
  <si>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</si>
  <si>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</si>
  <si>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</si>
  <si>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</si>
  <si>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</si>
  <si>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</si>
  <si>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</si>
  <si>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</si>
  <si>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</si>
  <si>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</si>
  <si>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</si>
  <si>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</si>
  <si>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Paraestatales Finanacieras No Monetarias con Participacion Estatal Mayoritaria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</si>
  <si>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</si>
  <si>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</si>
  <si>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</si>
  <si>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</si>
  <si>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</si>
  <si>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</si>
  <si>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</si>
  <si>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</si>
  <si>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</si>
  <si>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</si>
  <si>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</si>
  <si>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</si>
  <si>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</si>
  <si>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</si>
  <si>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</si>
  <si>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</si>
  <si>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</si>
  <si>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</si>
  <si>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</si>
  <si>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</si>
  <si>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</si>
  <si>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</si>
  <si>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</si>
  <si>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</si>
  <si>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</si>
  <si>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</si>
  <si>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</si>
  <si>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</si>
  <si>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</si>
  <si>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</si>
  <si>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</si>
  <si>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</si>
  <si>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</si>
  <si>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</si>
  <si>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</si>
  <si>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</si>
  <si>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</si>
  <si>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</si>
  <si>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</si>
  <si>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</si>
  <si>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</si>
  <si>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</si>
  <si>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</si>
  <si>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</si>
  <si>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</si>
  <si>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</si>
  <si>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</si>
  <si>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</si>
  <si>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</si>
  <si>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</si>
  <si>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</si>
  <si>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</si>
  <si>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</si>
  <si>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</si>
  <si>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</si>
  <si>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</si>
  <si>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</si>
  <si>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</si>
  <si>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</si>
  <si>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</si>
  <si>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</si>
  <si>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</si>
  <si>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</si>
  <si>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</si>
  <si>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</si>
  <si>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</si>
  <si>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</si>
  <si>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</si>
  <si>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</si>
  <si>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</si>
  <si>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</si>
  <si>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</si>
  <si>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</si>
  <si>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</si>
  <si>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</si>
  <si>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</si>
  <si>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</si>
  <si>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</si>
  <si>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</si>
  <si>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</si>
  <si>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</si>
  <si>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</si>
  <si>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</si>
  <si>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</si>
  <si>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</si>
  <si>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</si>
  <si>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</si>
  <si>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</si>
  <si>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</si>
  <si>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</si>
  <si>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</si>
  <si>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</si>
  <si>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</si>
  <si>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AYUNTAMIENTO</t>
  </si>
  <si>
    <t>PRESIDENCIA MUNICIPAL</t>
  </si>
  <si>
    <t>SECRETARIA AYUNTAMIENTO</t>
  </si>
  <si>
    <t>JUZGADO ADMINISTATIVO MUNICIPAL</t>
  </si>
  <si>
    <t>ARCHIVO MUNICIPAL</t>
  </si>
  <si>
    <t>JUNTA LOCAL DE RECLUTAMIENTO</t>
  </si>
  <si>
    <t>DIRECCION DE TRANSPORTES</t>
  </si>
  <si>
    <t>DIR. PROTECCION CIVIL</t>
  </si>
  <si>
    <t>DIR. GRAL. PROG. SEGURIDAD PUBLICA</t>
  </si>
  <si>
    <t>JEFATURA EVENTOS ESPECIALES</t>
  </si>
  <si>
    <t>TESORERIA MUNICIPAL</t>
  </si>
  <si>
    <t>CONTRALORIA MUNICIPAL</t>
  </si>
  <si>
    <t>DIR. GRAL. DESARROLLO SOCIAL Y HUMANO</t>
  </si>
  <si>
    <t>DEPTO. CENTRO CIVICO</t>
  </si>
  <si>
    <t>JEFATURA DE PREDIAL</t>
  </si>
  <si>
    <t>JEFATURA DE ALMACEN</t>
  </si>
  <si>
    <t>DIR. GENERAL OBRA PUBLICA</t>
  </si>
  <si>
    <t>JEFATURA DE MANTENIMIENTO GENERAL</t>
  </si>
  <si>
    <t>DIR. DE EDUCACION</t>
  </si>
  <si>
    <t>DIR. COM. MUNICIPAL DEPORTE</t>
  </si>
  <si>
    <t>DIR. DE TURISMO</t>
  </si>
  <si>
    <t>DIR. DE RASTRO</t>
  </si>
  <si>
    <t>JEFATURA DE TALLER MUNICIPAL</t>
  </si>
  <si>
    <t>JEFATURA DE ECOPARQUE</t>
  </si>
  <si>
    <t>DIR. GRAL. SERVICIOS MUNICIPALES</t>
  </si>
  <si>
    <t>DIF</t>
  </si>
  <si>
    <t>INSADIS</t>
  </si>
  <si>
    <t>INST MPAL DE SALAMANCA DE LA MUJER</t>
  </si>
  <si>
    <t>DIRECCION GENERAL DE COMUNICACIÓN SOCIAL</t>
  </si>
  <si>
    <t>DIRECCION DE FISCALIZACION Y CONTROL</t>
  </si>
  <si>
    <t>DIRECCION GENERAL DE MOVILIDAD</t>
  </si>
  <si>
    <t>DIRECCION GENERAL DE ASUNTOS JURIDICOS</t>
  </si>
  <si>
    <t>DIRECCION GENERAL DE RECURSOS HUMANOS</t>
  </si>
  <si>
    <t>DIRECCION GRAL TECNOLOGIAS DE INFORMACIO</t>
  </si>
  <si>
    <t>DIRECCION GENERAL DESARROLLO ECONOMICO</t>
  </si>
  <si>
    <t>DIRECCION GENERAL DE RECURSOS MATERIALES</t>
  </si>
  <si>
    <t>DIRECCION DE CATASTRO E IMPUESTO PREDIAL</t>
  </si>
  <si>
    <t>DIRECCION GENERAL ORDENAMIENTO TERRITOR</t>
  </si>
  <si>
    <t>DIRECCION GENERAL DE MEDIO AMBIENTE</t>
  </si>
  <si>
    <t>DIR GRAL CULTURA EDUACION DEP Y TURISMO</t>
  </si>
  <si>
    <t>JEFATURA DE CONTROL VEHICULAR</t>
  </si>
  <si>
    <t>DIRECCION DE SERVICIO LIMPIA</t>
  </si>
  <si>
    <t>DIRECCION DE PARQUES Y JARDINES</t>
  </si>
  <si>
    <t>JEFATURA DEL MERCADO TOMASA ESTEVES</t>
  </si>
  <si>
    <t>DIRECCION DE ALUMBRADO PUBLICO</t>
  </si>
  <si>
    <t>JEFATURA DE MERCADO BARAHONA</t>
  </si>
  <si>
    <t>JEFATURA DE PANTEONES</t>
  </si>
  <si>
    <t>DIRECCION DESARROLLO INSTITUCIONAL</t>
  </si>
  <si>
    <t>C.P. HUMBERTO RAZO ARTEAGA</t>
  </si>
  <si>
    <t>TESORERO MUNICIPAL</t>
  </si>
  <si>
    <t>MUNICIPIO DE SALAMANCA, GUANAJUATO.
ESTADO ANALÍTICO DEL EJERCICIO DEL PRESUPUESTO DE EGRESOS
Clasificación por Objeto del Gasto (Capítulo y Concepto)
Del  1  de  Enero  al  31  de  Marzo  del  2020</t>
  </si>
  <si>
    <t>LIC. MARIA BEATRIZ HERNANDEZ CRUZ</t>
  </si>
  <si>
    <t>PRESIDENTE MUNICIPAL</t>
  </si>
  <si>
    <t>MUNICIPIO DE SALAMANCA, GUANAJUATO.
ESTADO ANALÍTICO DEL EJERCICIO DEL PRESUPUESTO DE EGRESOS
Clasificación Económica (por Tipo de Gasto)
Del  1  de  Enero  al  31  de  Marzo  del  2020</t>
  </si>
  <si>
    <t>LIC.  MARIA BEATRIZ HERNANDEZ CRUZ</t>
  </si>
  <si>
    <t>MUNICIPIO DE SALAMANCA, GUANAJUATO.
ESTADO ANALÍTICO DEL EJERCICIO DEL PRESUPUESTO DE EGRESOS
Clasificación Administrativa
Del  1  de  Enero  al  31  de  Marzo  del  2020</t>
  </si>
  <si>
    <t>Gobierno (Federal/Estatal/Municipal) de MUNICIPIO DE SALAMANCA, GUANAJUATO.
Estado Analítico del Ejercicio del Presupuesto de Egresos
Clasificación Administrativa
Del 1 de Enero al  31  de  Marzo  del  2020</t>
  </si>
  <si>
    <t>Sector Paraestatal del Gobierno (Federal/Estatal/Municipal) de MUNICIPIO DE SALAMANCA, GUANAJUATO.
Estado Analítico del Ejercicio del Presupuesto de Egresos
Clasificación Administrativa
Del  1  de  Enero  al  31 de Marzo del  2020</t>
  </si>
  <si>
    <t>MUNICIPIO DE SALAMANCA, GUANAJUATO.
ESTADO ANALÍTICO DEL EJERCICIO DEL PRESUPUESTO DE EGRESOS
Clasificación Funcional (Finalidad y Función)
Del  1  de  Enero  al  31  de  Marzo  del  2020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</si>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</sst>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3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  <font>
      <sz val="8"/>
      <color theme="1"/>
      <name val="Arial"/>
      <family val="2"/>
    </font>
    <font>
      <b/>
      <sz val="10"/>
      <name val="Arial"/>
      <family val="2"/>
    </font>
    <font>
      <b/>
      <sz val="8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</cellStyleXfs>
  <cellXfs count="91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6" fillId="0" borderId="0" xfId="0" applyFont="1" applyFill="1" applyBorder="1" applyProtection="1"/>
    <xf numFmtId="0" fontId="2" fillId="0" borderId="5" xfId="0" applyFont="1" applyFill="1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left"/>
    </xf>
    <xf numFmtId="0" fontId="6" fillId="0" borderId="6" xfId="0" applyFont="1" applyFill="1" applyBorder="1" applyAlignment="1" applyProtection="1">
      <alignment horizontal="left"/>
      <protection locked="0"/>
    </xf>
    <xf numFmtId="4" fontId="2" fillId="0" borderId="12" xfId="0" applyNumberFormat="1" applyFont="1" applyFill="1" applyBorder="1" applyProtection="1">
      <protection locked="0"/>
    </xf>
    <xf numFmtId="0" fontId="2" fillId="0" borderId="0" xfId="0" applyFont="1" applyBorder="1" applyProtection="1"/>
    <xf numFmtId="0" fontId="6" fillId="0" borderId="5" xfId="0" applyFont="1" applyFill="1" applyBorder="1" applyProtection="1">
      <protection locked="0"/>
    </xf>
    <xf numFmtId="0" fontId="2" fillId="0" borderId="12" xfId="0" applyFont="1" applyBorder="1" applyProtection="1">
      <protection locked="0"/>
    </xf>
    <xf numFmtId="4" fontId="6" fillId="0" borderId="8" xfId="0" applyNumberFormat="1" applyFont="1" applyFill="1" applyBorder="1" applyProtection="1">
      <protection locked="0"/>
    </xf>
    <xf numFmtId="0" fontId="2" fillId="0" borderId="3" xfId="9" applyFont="1" applyFill="1" applyBorder="1" applyAlignment="1">
      <alignment horizontal="center" vertical="center"/>
    </xf>
    <xf numFmtId="0" fontId="0" fillId="0" borderId="9" xfId="0" applyBorder="1" applyProtection="1">
      <protection locked="0"/>
    </xf>
    <xf numFmtId="0" fontId="6" fillId="0" borderId="0" xfId="9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4" fontId="0" fillId="0" borderId="14" xfId="0" applyNumberFormat="1" applyBorder="1" applyProtection="1">
      <protection locked="0"/>
    </xf>
    <xf numFmtId="4" fontId="2" fillId="0" borderId="12" xfId="9" applyNumberFormat="1" applyFont="1" applyFill="1" applyBorder="1" applyAlignment="1">
      <alignment horizontal="center" vertical="center" wrapText="1"/>
    </xf>
    <xf numFmtId="0" fontId="0" fillId="0" borderId="0" xfId="0" applyFont="1" applyFill="1" applyProtection="1"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wrapText="1"/>
    </xf>
    <xf numFmtId="0" fontId="6" fillId="0" borderId="9" xfId="0" applyFont="1" applyFill="1" applyBorder="1" applyProtection="1">
      <protection locked="0"/>
    </xf>
    <xf numFmtId="0" fontId="6" fillId="0" borderId="10" xfId="0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horizontal="left"/>
    </xf>
    <xf numFmtId="0" fontId="7" fillId="0" borderId="1" xfId="0" applyFont="1" applyBorder="1" applyAlignment="1">
      <alignment horizontal="center" vertical="center" wrapText="1"/>
    </xf>
    <xf numFmtId="0" fontId="11" fillId="0" borderId="0" xfId="0" applyFont="1" applyProtection="1">
      <protection locked="0"/>
    </xf>
    <xf numFmtId="0" fontId="12" fillId="0" borderId="0" xfId="7" applyFont="1" applyFill="1" applyBorder="1" applyAlignment="1" applyProtection="1">
      <alignment vertical="top"/>
      <protection locked="0"/>
    </xf>
    <xf numFmtId="0" fontId="11" fillId="0" borderId="0" xfId="7" applyFont="1" applyFill="1" applyBorder="1" applyAlignment="1" applyProtection="1">
      <alignment vertical="top"/>
      <protection locked="0"/>
    </xf>
    <xf numFmtId="0" fontId="11" fillId="0" borderId="0" xfId="0" applyFont="1"/>
    <xf numFmtId="0" fontId="9" fillId="0" borderId="0" xfId="8" applyFont="1" applyFill="1" applyBorder="1" applyAlignment="1" applyProtection="1">
      <alignment horizontal="center" vertical="top" wrapText="1"/>
      <protection locked="0"/>
    </xf>
    <xf numFmtId="0" fontId="11" fillId="0" borderId="0" xfId="0" applyFont="1" applyProtection="1">
      <protection locked="0"/>
    </xf>
    <xf numFmtId="0" fontId="12" fillId="0" borderId="0" xfId="7" applyFont="1" applyFill="1" applyBorder="1" applyAlignment="1" applyProtection="1">
      <alignment vertical="top"/>
      <protection locked="0"/>
    </xf>
    <xf numFmtId="0" fontId="11" fillId="0" borderId="0" xfId="7" applyFont="1" applyFill="1" applyBorder="1" applyAlignment="1" applyProtection="1">
      <alignment vertical="top"/>
      <protection locked="0"/>
    </xf>
    <xf numFmtId="0" fontId="11" fillId="0" borderId="0" xfId="0" applyFont="1"/>
    <xf numFmtId="0" fontId="9" fillId="0" borderId="0" xfId="8" applyFont="1" applyFill="1" applyBorder="1" applyAlignment="1" applyProtection="1">
      <alignment horizontal="center" vertical="top" wrapText="1"/>
      <protection locked="0"/>
    </xf>
    <xf numFmtId="0" fontId="11" fillId="0" borderId="0" xfId="0" applyFont="1" applyProtection="1">
      <protection locked="0"/>
    </xf>
    <xf numFmtId="0" fontId="12" fillId="0" borderId="0" xfId="7" applyFont="1" applyFill="1" applyBorder="1" applyAlignment="1" applyProtection="1">
      <alignment vertical="top"/>
      <protection locked="0"/>
    </xf>
    <xf numFmtId="0" fontId="11" fillId="0" borderId="0" xfId="7" applyFont="1" applyFill="1" applyBorder="1" applyAlignment="1" applyProtection="1">
      <alignment vertical="top"/>
      <protection locked="0"/>
    </xf>
    <xf numFmtId="0" fontId="11" fillId="0" borderId="0" xfId="0" applyFont="1"/>
    <xf numFmtId="0" fontId="9" fillId="0" borderId="0" xfId="8" applyFont="1" applyFill="1" applyBorder="1" applyAlignment="1" applyProtection="1">
      <alignment horizontal="center" vertical="top" wrapText="1"/>
      <protection locked="0"/>
    </xf>
    <xf numFmtId="0" fontId="0" fillId="0" borderId="0" xfId="0"/>
    <xf numFmtId="0" fontId="0" fillId="0" borderId="0" xfId="0" applyProtection="1">
      <protection locked="0"/>
    </xf>
    <xf numFmtId="0" fontId="10" fillId="0" borderId="0" xfId="7" applyFont="1" applyFill="1" applyBorder="1" applyAlignment="1" applyProtection="1">
      <alignment vertical="top"/>
      <protection locked="0"/>
    </xf>
    <xf numFmtId="0" fontId="8" fillId="0" borderId="0" xfId="7" applyFont="1" applyFill="1" applyBorder="1" applyAlignment="1" applyProtection="1">
      <alignment vertical="top"/>
      <protection locked="0"/>
    </xf>
    <xf numFmtId="0" fontId="0" fillId="0" borderId="1" xfId="0" applyBorder="1" applyProtection="1">
      <protection locked="0"/>
    </xf>
    <xf numFmtId="0" fontId="2" fillId="0" borderId="4" xfId="0" applyFont="1" applyFill="1" applyBorder="1" applyProtection="1">
      <protection locked="0"/>
    </xf>
    <xf numFmtId="0" fontId="2" fillId="0" borderId="7" xfId="0" applyFont="1" applyFill="1" applyBorder="1" applyProtection="1">
      <protection locked="0"/>
    </xf>
    <xf numFmtId="0" fontId="0" fillId="0" borderId="9" xfId="0" applyBorder="1" applyProtection="1">
      <protection locked="0"/>
    </xf>
    <xf numFmtId="0" fontId="6" fillId="0" borderId="10" xfId="0" applyFont="1" applyFill="1" applyBorder="1" applyAlignment="1" applyProtection="1">
      <alignment horizontal="left"/>
      <protection locked="0"/>
    </xf>
    <xf numFmtId="4" fontId="9" fillId="0" borderId="13" xfId="0" applyNumberFormat="1" applyFont="1" applyFill="1" applyBorder="1" applyProtection="1">
      <protection locked="0"/>
    </xf>
    <xf numFmtId="4" fontId="1" fillId="0" borderId="14" xfId="0" applyNumberFormat="1" applyFont="1" applyBorder="1" applyProtection="1">
      <protection locked="0"/>
    </xf>
    <xf numFmtId="4" fontId="1" fillId="0" borderId="13" xfId="0" applyNumberFormat="1" applyFont="1" applyBorder="1" applyProtection="1">
      <protection locked="0"/>
    </xf>
    <xf numFmtId="44" fontId="0" fillId="0" borderId="0" xfId="36" applyFont="1" applyProtection="1">
      <protection locked="0"/>
    </xf>
    <xf numFmtId="0" fontId="9" fillId="2" borderId="9" xfId="9" applyFont="1" applyFill="1" applyBorder="1" applyAlignment="1" applyProtection="1">
      <alignment horizontal="center" vertical="center" wrapText="1"/>
      <protection locked="0"/>
    </xf>
    <xf numFmtId="0" fontId="9" fillId="2" borderId="10" xfId="9" applyFont="1" applyFill="1" applyBorder="1" applyAlignment="1" applyProtection="1">
      <alignment horizontal="center" vertical="center" wrapText="1"/>
      <protection locked="0"/>
    </xf>
    <xf numFmtId="0" fontId="9" fillId="2" borderId="11" xfId="9" applyFont="1" applyFill="1" applyBorder="1" applyAlignment="1" applyProtection="1">
      <alignment horizontal="center" vertical="center" wrapText="1"/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2" xfId="9" applyNumberFormat="1" applyFont="1" applyFill="1" applyBorder="1" applyAlignment="1">
      <alignment horizontal="center" vertical="center" wrapText="1"/>
    </xf>
    <xf numFmtId="4" fontId="6" fillId="2" borderId="13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  <xf numFmtId="0" fontId="12" fillId="0" borderId="0" xfId="7" applyFont="1" applyFill="1" applyBorder="1" applyAlignment="1" applyProtection="1">
      <alignment horizontal="center" vertical="top"/>
      <protection locked="0"/>
    </xf>
    <xf numFmtId="4" fontId="2" fillId="0" borderId="14" xfId="0" applyNumberFormat="1" applyFont="1" applyFill="1" applyBorder="1" applyProtection="1">
      <protection locked="0"/>
    </xf>
    <xf numFmtId="4" fontId="2" fillId="0" borderId="13" xfId="0" applyNumberFormat="1" applyFont="1" applyFill="1" applyBorder="1" applyProtection="1">
      <protection locked="0"/>
    </xf>
    <xf numFmtId="4" fontId="6" fillId="0" borderId="13" xfId="0" applyNumberFormat="1" applyFont="1" applyFill="1" applyBorder="1" applyProtection="1">
      <protection locked="0"/>
    </xf>
    <xf numFmtId="0" fontId="1" fillId="0" borderId="0" xfId="0" applyFont="1" applyBorder="1" applyProtection="1"/>
    <xf numFmtId="0" fontId="1" fillId="0" borderId="6" xfId="0" applyFont="1" applyBorder="1" applyProtection="1"/>
    <xf numFmtId="0" fontId="9" fillId="0" borderId="6" xfId="0" applyFont="1" applyFill="1" applyBorder="1" applyAlignment="1" applyProtection="1">
      <alignment horizontal="left"/>
      <protection locked="0"/>
    </xf>
    <xf numFmtId="4" fontId="1" fillId="0" borderId="14" xfId="0" applyNumberFormat="1" applyFont="1" applyFill="1" applyBorder="1" applyProtection="1">
      <protection locked="0"/>
    </xf>
    <xf numFmtId="4" fontId="1" fillId="0" borderId="13" xfId="0" applyNumberFormat="1" applyFont="1" applyFill="1" applyBorder="1" applyProtection="1">
      <protection locked="0"/>
    </xf>
    <xf numFmtId="4" fontId="9" fillId="0" borderId="8" xfId="0" applyNumberFormat="1" applyFont="1" applyFill="1" applyBorder="1" applyProtection="1">
      <protection locked="0"/>
    </xf>
  </cellXfs>
  <cellStyles count="37">
    <cellStyle name="Euro" xfId="1"/>
    <cellStyle name="Millares 2" xfId="2"/>
    <cellStyle name="Millares 2 2" xfId="3"/>
    <cellStyle name="Millares 2 2 2" xfId="32"/>
    <cellStyle name="Millares 2 2 3" xfId="27"/>
    <cellStyle name="Millares 2 2 4" xfId="22"/>
    <cellStyle name="Millares 2 2 5" xfId="17"/>
    <cellStyle name="Millares 2 3" xfId="4"/>
    <cellStyle name="Millares 2 3 2" xfId="33"/>
    <cellStyle name="Millares 2 3 3" xfId="28"/>
    <cellStyle name="Millares 2 3 4" xfId="23"/>
    <cellStyle name="Millares 2 3 5" xfId="18"/>
    <cellStyle name="Millares 2 4" xfId="31"/>
    <cellStyle name="Millares 2 5" xfId="26"/>
    <cellStyle name="Millares 2 6" xfId="21"/>
    <cellStyle name="Millares 2 7" xfId="16"/>
    <cellStyle name="Millares 3" xfId="5"/>
    <cellStyle name="Millares 3 2" xfId="34"/>
    <cellStyle name="Millares 3 3" xfId="29"/>
    <cellStyle name="Millares 3 4" xfId="24"/>
    <cellStyle name="Millares 3 5" xfId="19"/>
    <cellStyle name="Moneda" xfId="36" builtinId="4"/>
    <cellStyle name="Moneda 2" xfId="6"/>
    <cellStyle name="Moneda 2 2" xfId="35"/>
    <cellStyle name="Moneda 2 3" xfId="30"/>
    <cellStyle name="Moneda 2 4" xfId="25"/>
    <cellStyle name="Moneda 2 5" xfId="20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8"/>
  <sheetViews>
    <sheetView showGridLines="0" tabSelected="1" workbookViewId="0">
      <selection activeCell="A2" sqref="A2:B4"/>
    </sheetView>
  </sheetViews>
  <sheetFormatPr baseColWidth="10" defaultRowHeight="11.25" x14ac:dyDescent="0.2"/>
  <cols>
    <col min="1" max="1" width="5.83203125" style="1" customWidth="1"/>
    <col min="2" max="2" width="59.1640625" style="1" customWidth="1"/>
    <col min="3" max="3" width="18.33203125" style="1" customWidth="1"/>
    <col min="4" max="4" width="19.83203125" style="1" customWidth="1"/>
    <col min="5" max="8" width="18.33203125" style="1" customWidth="1"/>
    <col min="9" max="16384" width="12" style="1"/>
  </cols>
  <sheetData>
    <row r="1" spans="1:8" ht="54.75" customHeight="1" x14ac:dyDescent="0.2">
      <c r="A1" s="67" t="s">
        <v>178</v>
      </c>
      <c r="B1" s="68"/>
      <c r="C1" s="68"/>
      <c r="D1" s="68"/>
      <c r="E1" s="68"/>
      <c r="F1" s="68"/>
      <c r="G1" s="68"/>
      <c r="H1" s="69"/>
    </row>
    <row r="2" spans="1:8" x14ac:dyDescent="0.2">
      <c r="A2" s="75" t="s">
        <v>54</v>
      </c>
      <c r="B2" s="76"/>
      <c r="C2" s="70" t="s">
        <v>60</v>
      </c>
      <c r="D2" s="71"/>
      <c r="E2" s="71"/>
      <c r="F2" s="71"/>
      <c r="G2" s="72"/>
      <c r="H2" s="73" t="s">
        <v>59</v>
      </c>
    </row>
    <row r="3" spans="1:8" ht="24.95" customHeight="1" x14ac:dyDescent="0.2">
      <c r="A3" s="77"/>
      <c r="B3" s="78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74"/>
    </row>
    <row r="4" spans="1:8" x14ac:dyDescent="0.2">
      <c r="A4" s="79"/>
      <c r="B4" s="80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x14ac:dyDescent="0.2">
      <c r="A5" s="37" t="s">
        <v>61</v>
      </c>
      <c r="B5" s="7"/>
      <c r="C5" s="14">
        <f>SUM(C6:C12)</f>
        <v>358437328.14999998</v>
      </c>
      <c r="D5" s="14">
        <f>SUM(D6:D12)</f>
        <v>5500000</v>
      </c>
      <c r="E5" s="14">
        <f>C5+D5</f>
        <v>363937328.14999998</v>
      </c>
      <c r="F5" s="14">
        <f>SUM(F6:F12)</f>
        <v>59147198.310000002</v>
      </c>
      <c r="G5" s="14">
        <f>SUM(G6:G12)</f>
        <v>59147198.310000002</v>
      </c>
      <c r="H5" s="14">
        <f>E5-F5</f>
        <v>304790129.83999997</v>
      </c>
    </row>
    <row r="6" spans="1:8" x14ac:dyDescent="0.2">
      <c r="A6" s="38">
        <v>1100</v>
      </c>
      <c r="B6" s="11" t="s">
        <v>70</v>
      </c>
      <c r="C6" s="82">
        <v>207095700.06</v>
      </c>
      <c r="D6" s="82">
        <v>-850000</v>
      </c>
      <c r="E6" s="82">
        <f t="shared" ref="E6:E69" si="0">C6+D6</f>
        <v>206245700.06</v>
      </c>
      <c r="F6" s="82">
        <v>37460472.340000004</v>
      </c>
      <c r="G6" s="82">
        <v>37460472.340000004</v>
      </c>
      <c r="H6" s="82">
        <f t="shared" ref="H6:H69" si="1">E6-F6</f>
        <v>168785227.72</v>
      </c>
    </row>
    <row r="7" spans="1:8" x14ac:dyDescent="0.2">
      <c r="A7" s="38">
        <v>1200</v>
      </c>
      <c r="B7" s="11" t="s">
        <v>71</v>
      </c>
      <c r="C7" s="82">
        <v>3814234.01</v>
      </c>
      <c r="D7" s="82">
        <v>0</v>
      </c>
      <c r="E7" s="82">
        <f t="shared" si="0"/>
        <v>3814234.01</v>
      </c>
      <c r="F7" s="82">
        <v>863842.33</v>
      </c>
      <c r="G7" s="82">
        <v>863842.33</v>
      </c>
      <c r="H7" s="82">
        <f t="shared" si="1"/>
        <v>2950391.6799999997</v>
      </c>
    </row>
    <row r="8" spans="1:8" x14ac:dyDescent="0.2">
      <c r="A8" s="38">
        <v>1300</v>
      </c>
      <c r="B8" s="11" t="s">
        <v>72</v>
      </c>
      <c r="C8" s="82">
        <v>39075102.899999999</v>
      </c>
      <c r="D8" s="82">
        <v>3635469.74</v>
      </c>
      <c r="E8" s="82">
        <f t="shared" si="0"/>
        <v>42710572.640000001</v>
      </c>
      <c r="F8" s="82">
        <v>7410474.8700000001</v>
      </c>
      <c r="G8" s="82">
        <v>7410474.8700000001</v>
      </c>
      <c r="H8" s="82">
        <f t="shared" si="1"/>
        <v>35300097.770000003</v>
      </c>
    </row>
    <row r="9" spans="1:8" x14ac:dyDescent="0.2">
      <c r="A9" s="38">
        <v>1400</v>
      </c>
      <c r="B9" s="11" t="s">
        <v>35</v>
      </c>
      <c r="C9" s="82">
        <v>80690939.689999998</v>
      </c>
      <c r="D9" s="82">
        <v>0</v>
      </c>
      <c r="E9" s="82">
        <f t="shared" si="0"/>
        <v>80690939.689999998</v>
      </c>
      <c r="F9" s="82">
        <v>8333862.8600000003</v>
      </c>
      <c r="G9" s="82">
        <v>8333862.8600000003</v>
      </c>
      <c r="H9" s="82">
        <f t="shared" si="1"/>
        <v>72357076.829999998</v>
      </c>
    </row>
    <row r="10" spans="1:8" x14ac:dyDescent="0.2">
      <c r="A10" s="38">
        <v>1500</v>
      </c>
      <c r="B10" s="11" t="s">
        <v>73</v>
      </c>
      <c r="C10" s="82">
        <v>25896351.489999998</v>
      </c>
      <c r="D10" s="82">
        <v>2950000</v>
      </c>
      <c r="E10" s="82">
        <f t="shared" si="0"/>
        <v>28846351.489999998</v>
      </c>
      <c r="F10" s="82">
        <v>5078545.91</v>
      </c>
      <c r="G10" s="82">
        <v>5078545.91</v>
      </c>
      <c r="H10" s="82">
        <f t="shared" si="1"/>
        <v>23767805.579999998</v>
      </c>
    </row>
    <row r="11" spans="1:8" x14ac:dyDescent="0.2">
      <c r="A11" s="38">
        <v>1600</v>
      </c>
      <c r="B11" s="11" t="s">
        <v>36</v>
      </c>
      <c r="C11" s="82">
        <v>1515000</v>
      </c>
      <c r="D11" s="82">
        <v>-235469.74</v>
      </c>
      <c r="E11" s="82">
        <f t="shared" si="0"/>
        <v>1279530.26</v>
      </c>
      <c r="F11" s="82">
        <v>0</v>
      </c>
      <c r="G11" s="82">
        <v>0</v>
      </c>
      <c r="H11" s="82">
        <f t="shared" si="1"/>
        <v>1279530.26</v>
      </c>
    </row>
    <row r="12" spans="1:8" x14ac:dyDescent="0.2">
      <c r="A12" s="38">
        <v>1700</v>
      </c>
      <c r="B12" s="11" t="s">
        <v>74</v>
      </c>
      <c r="C12" s="82">
        <v>350000</v>
      </c>
      <c r="D12" s="82">
        <v>0</v>
      </c>
      <c r="E12" s="82">
        <f t="shared" si="0"/>
        <v>350000</v>
      </c>
      <c r="F12" s="82">
        <v>0</v>
      </c>
      <c r="G12" s="82">
        <v>0</v>
      </c>
      <c r="H12" s="82">
        <f t="shared" si="1"/>
        <v>350000</v>
      </c>
    </row>
    <row r="13" spans="1:8" x14ac:dyDescent="0.2">
      <c r="A13" s="37" t="s">
        <v>62</v>
      </c>
      <c r="B13" s="7"/>
      <c r="C13" s="82">
        <f>SUM(C14:C22)</f>
        <v>54044429.080000006</v>
      </c>
      <c r="D13" s="82">
        <f>SUM(D14:D22)</f>
        <v>3338860.92</v>
      </c>
      <c r="E13" s="82">
        <f t="shared" si="0"/>
        <v>57383290.000000007</v>
      </c>
      <c r="F13" s="82">
        <f>SUM(F14:F22)</f>
        <v>11331686.459999999</v>
      </c>
      <c r="G13" s="82">
        <f>SUM(G14:G22)</f>
        <v>8362613.5199999996</v>
      </c>
      <c r="H13" s="82">
        <f t="shared" si="1"/>
        <v>46051603.540000007</v>
      </c>
    </row>
    <row r="14" spans="1:8" x14ac:dyDescent="0.2">
      <c r="A14" s="38">
        <v>2100</v>
      </c>
      <c r="B14" s="11" t="s">
        <v>75</v>
      </c>
      <c r="C14" s="82">
        <v>6317000</v>
      </c>
      <c r="D14" s="82">
        <v>1134920.1399999999</v>
      </c>
      <c r="E14" s="82">
        <f t="shared" si="0"/>
        <v>7451920.1399999997</v>
      </c>
      <c r="F14" s="82">
        <v>2057628.42</v>
      </c>
      <c r="G14" s="82">
        <v>747367.15</v>
      </c>
      <c r="H14" s="82">
        <f t="shared" si="1"/>
        <v>5394291.7199999997</v>
      </c>
    </row>
    <row r="15" spans="1:8" x14ac:dyDescent="0.2">
      <c r="A15" s="38">
        <v>2200</v>
      </c>
      <c r="B15" s="11" t="s">
        <v>76</v>
      </c>
      <c r="C15" s="82">
        <v>1457500</v>
      </c>
      <c r="D15" s="82">
        <v>357420</v>
      </c>
      <c r="E15" s="82">
        <f t="shared" si="0"/>
        <v>1814920</v>
      </c>
      <c r="F15" s="82">
        <v>504691.51</v>
      </c>
      <c r="G15" s="82">
        <v>469636.01</v>
      </c>
      <c r="H15" s="82">
        <f t="shared" si="1"/>
        <v>1310228.49</v>
      </c>
    </row>
    <row r="16" spans="1:8" x14ac:dyDescent="0.2">
      <c r="A16" s="38">
        <v>2300</v>
      </c>
      <c r="B16" s="11" t="s">
        <v>77</v>
      </c>
      <c r="C16" s="82">
        <v>57500</v>
      </c>
      <c r="D16" s="82">
        <v>0</v>
      </c>
      <c r="E16" s="82">
        <f t="shared" si="0"/>
        <v>57500</v>
      </c>
      <c r="F16" s="82">
        <v>0</v>
      </c>
      <c r="G16" s="82">
        <v>0</v>
      </c>
      <c r="H16" s="82">
        <f t="shared" si="1"/>
        <v>57500</v>
      </c>
    </row>
    <row r="17" spans="1:8" x14ac:dyDescent="0.2">
      <c r="A17" s="38">
        <v>2400</v>
      </c>
      <c r="B17" s="11" t="s">
        <v>78</v>
      </c>
      <c r="C17" s="82">
        <v>13211229.09</v>
      </c>
      <c r="D17" s="82">
        <v>682347.38</v>
      </c>
      <c r="E17" s="82">
        <f t="shared" si="0"/>
        <v>13893576.470000001</v>
      </c>
      <c r="F17" s="82">
        <v>1359547.15</v>
      </c>
      <c r="G17" s="82">
        <v>1333270.1299999999</v>
      </c>
      <c r="H17" s="82">
        <f t="shared" si="1"/>
        <v>12534029.32</v>
      </c>
    </row>
    <row r="18" spans="1:8" x14ac:dyDescent="0.2">
      <c r="A18" s="38">
        <v>2500</v>
      </c>
      <c r="B18" s="11" t="s">
        <v>79</v>
      </c>
      <c r="C18" s="82">
        <v>682300</v>
      </c>
      <c r="D18" s="82">
        <v>160000</v>
      </c>
      <c r="E18" s="82">
        <f t="shared" si="0"/>
        <v>842300</v>
      </c>
      <c r="F18" s="82">
        <v>18791.78</v>
      </c>
      <c r="G18" s="82">
        <v>17529.78</v>
      </c>
      <c r="H18" s="82">
        <f t="shared" si="1"/>
        <v>823508.22</v>
      </c>
    </row>
    <row r="19" spans="1:8" x14ac:dyDescent="0.2">
      <c r="A19" s="38">
        <v>2600</v>
      </c>
      <c r="B19" s="11" t="s">
        <v>80</v>
      </c>
      <c r="C19" s="82">
        <v>17227500</v>
      </c>
      <c r="D19" s="82">
        <v>620000</v>
      </c>
      <c r="E19" s="82">
        <f t="shared" si="0"/>
        <v>17847500</v>
      </c>
      <c r="F19" s="82">
        <v>6533447.2999999998</v>
      </c>
      <c r="G19" s="82">
        <v>4962548.1100000003</v>
      </c>
      <c r="H19" s="82">
        <f t="shared" si="1"/>
        <v>11314052.699999999</v>
      </c>
    </row>
    <row r="20" spans="1:8" x14ac:dyDescent="0.2">
      <c r="A20" s="38">
        <v>2700</v>
      </c>
      <c r="B20" s="11" t="s">
        <v>81</v>
      </c>
      <c r="C20" s="82">
        <v>9308900</v>
      </c>
      <c r="D20" s="82">
        <v>265440.78000000003</v>
      </c>
      <c r="E20" s="82">
        <f t="shared" si="0"/>
        <v>9574340.7799999993</v>
      </c>
      <c r="F20" s="82">
        <v>118042.35</v>
      </c>
      <c r="G20" s="82">
        <v>118042.35</v>
      </c>
      <c r="H20" s="82">
        <f t="shared" si="1"/>
        <v>9456298.4299999997</v>
      </c>
    </row>
    <row r="21" spans="1:8" x14ac:dyDescent="0.2">
      <c r="A21" s="38">
        <v>2800</v>
      </c>
      <c r="B21" s="11" t="s">
        <v>82</v>
      </c>
      <c r="C21" s="82">
        <v>1500000</v>
      </c>
      <c r="D21" s="82">
        <v>0</v>
      </c>
      <c r="E21" s="82">
        <f t="shared" si="0"/>
        <v>1500000</v>
      </c>
      <c r="F21" s="82">
        <v>0</v>
      </c>
      <c r="G21" s="82">
        <v>0</v>
      </c>
      <c r="H21" s="82">
        <f t="shared" si="1"/>
        <v>1500000</v>
      </c>
    </row>
    <row r="22" spans="1:8" x14ac:dyDescent="0.2">
      <c r="A22" s="38">
        <v>2900</v>
      </c>
      <c r="B22" s="11" t="s">
        <v>83</v>
      </c>
      <c r="C22" s="82">
        <v>4282499.99</v>
      </c>
      <c r="D22" s="82">
        <v>118732.62</v>
      </c>
      <c r="E22" s="82">
        <f t="shared" si="0"/>
        <v>4401232.6100000003</v>
      </c>
      <c r="F22" s="82">
        <v>739537.95</v>
      </c>
      <c r="G22" s="82">
        <v>714219.99</v>
      </c>
      <c r="H22" s="82">
        <f t="shared" si="1"/>
        <v>3661694.66</v>
      </c>
    </row>
    <row r="23" spans="1:8" x14ac:dyDescent="0.2">
      <c r="A23" s="37" t="s">
        <v>63</v>
      </c>
      <c r="B23" s="7"/>
      <c r="C23" s="82">
        <f>SUM(C24:C32)</f>
        <v>152269418.63</v>
      </c>
      <c r="D23" s="82">
        <f>SUM(D24:D32)</f>
        <v>65554876.659999996</v>
      </c>
      <c r="E23" s="82">
        <f t="shared" si="0"/>
        <v>217824295.28999999</v>
      </c>
      <c r="F23" s="82">
        <f>SUM(F24:F32)</f>
        <v>27186131.02</v>
      </c>
      <c r="G23" s="82">
        <f>SUM(G24:G32)</f>
        <v>23975409.079999998</v>
      </c>
      <c r="H23" s="82">
        <f t="shared" si="1"/>
        <v>190638164.26999998</v>
      </c>
    </row>
    <row r="24" spans="1:8" x14ac:dyDescent="0.2">
      <c r="A24" s="38">
        <v>3100</v>
      </c>
      <c r="B24" s="11" t="s">
        <v>84</v>
      </c>
      <c r="C24" s="82">
        <v>11978235</v>
      </c>
      <c r="D24" s="82">
        <v>2928749.09</v>
      </c>
      <c r="E24" s="82">
        <f t="shared" si="0"/>
        <v>14906984.09</v>
      </c>
      <c r="F24" s="82">
        <v>2522316.65</v>
      </c>
      <c r="G24" s="82">
        <v>2338921.7000000002</v>
      </c>
      <c r="H24" s="82">
        <f t="shared" si="1"/>
        <v>12384667.439999999</v>
      </c>
    </row>
    <row r="25" spans="1:8" x14ac:dyDescent="0.2">
      <c r="A25" s="38">
        <v>3200</v>
      </c>
      <c r="B25" s="11" t="s">
        <v>85</v>
      </c>
      <c r="C25" s="82">
        <v>33502000</v>
      </c>
      <c r="D25" s="82">
        <v>2071900</v>
      </c>
      <c r="E25" s="82">
        <f t="shared" si="0"/>
        <v>35573900</v>
      </c>
      <c r="F25" s="82">
        <v>9852795.4499999993</v>
      </c>
      <c r="G25" s="82">
        <v>9661674.7799999993</v>
      </c>
      <c r="H25" s="82">
        <f t="shared" si="1"/>
        <v>25721104.550000001</v>
      </c>
    </row>
    <row r="26" spans="1:8" x14ac:dyDescent="0.2">
      <c r="A26" s="38">
        <v>3300</v>
      </c>
      <c r="B26" s="11" t="s">
        <v>86</v>
      </c>
      <c r="C26" s="82">
        <v>28841539.789999999</v>
      </c>
      <c r="D26" s="82">
        <v>47240969.369999997</v>
      </c>
      <c r="E26" s="82">
        <f t="shared" si="0"/>
        <v>76082509.159999996</v>
      </c>
      <c r="F26" s="82">
        <v>9373057.0600000005</v>
      </c>
      <c r="G26" s="82">
        <v>6809504.9500000002</v>
      </c>
      <c r="H26" s="82">
        <f t="shared" si="1"/>
        <v>66709452.099999994</v>
      </c>
    </row>
    <row r="27" spans="1:8" x14ac:dyDescent="0.2">
      <c r="A27" s="38">
        <v>3400</v>
      </c>
      <c r="B27" s="11" t="s">
        <v>87</v>
      </c>
      <c r="C27" s="82">
        <v>4774900</v>
      </c>
      <c r="D27" s="82">
        <v>0</v>
      </c>
      <c r="E27" s="82">
        <f t="shared" si="0"/>
        <v>4774900</v>
      </c>
      <c r="F27" s="82">
        <v>595791.15</v>
      </c>
      <c r="G27" s="82">
        <v>595791.15</v>
      </c>
      <c r="H27" s="82">
        <f t="shared" si="1"/>
        <v>4179108.85</v>
      </c>
    </row>
    <row r="28" spans="1:8" x14ac:dyDescent="0.2">
      <c r="A28" s="38">
        <v>3500</v>
      </c>
      <c r="B28" s="11" t="s">
        <v>88</v>
      </c>
      <c r="C28" s="82">
        <v>16922150</v>
      </c>
      <c r="D28" s="82">
        <v>693812</v>
      </c>
      <c r="E28" s="82">
        <f t="shared" si="0"/>
        <v>17615962</v>
      </c>
      <c r="F28" s="82">
        <v>897479.6</v>
      </c>
      <c r="G28" s="82">
        <v>653934.09</v>
      </c>
      <c r="H28" s="82">
        <f t="shared" si="1"/>
        <v>16718482.4</v>
      </c>
    </row>
    <row r="29" spans="1:8" x14ac:dyDescent="0.2">
      <c r="A29" s="38">
        <v>3600</v>
      </c>
      <c r="B29" s="11" t="s">
        <v>89</v>
      </c>
      <c r="C29" s="82">
        <v>7050100</v>
      </c>
      <c r="D29" s="82">
        <v>3775000</v>
      </c>
      <c r="E29" s="82">
        <f t="shared" si="0"/>
        <v>10825100</v>
      </c>
      <c r="F29" s="82">
        <v>868519.29</v>
      </c>
      <c r="G29" s="82">
        <v>860318.09</v>
      </c>
      <c r="H29" s="82">
        <f t="shared" si="1"/>
        <v>9956580.7100000009</v>
      </c>
    </row>
    <row r="30" spans="1:8" x14ac:dyDescent="0.2">
      <c r="A30" s="38">
        <v>3700</v>
      </c>
      <c r="B30" s="11" t="s">
        <v>90</v>
      </c>
      <c r="C30" s="82">
        <v>1513816</v>
      </c>
      <c r="D30" s="82">
        <v>538800</v>
      </c>
      <c r="E30" s="82">
        <f t="shared" si="0"/>
        <v>2052616</v>
      </c>
      <c r="F30" s="82">
        <v>57734.720000000001</v>
      </c>
      <c r="G30" s="82">
        <v>57734.720000000001</v>
      </c>
      <c r="H30" s="82">
        <f t="shared" si="1"/>
        <v>1994881.28</v>
      </c>
    </row>
    <row r="31" spans="1:8" x14ac:dyDescent="0.2">
      <c r="A31" s="38">
        <v>3800</v>
      </c>
      <c r="B31" s="11" t="s">
        <v>91</v>
      </c>
      <c r="C31" s="82">
        <v>8755000</v>
      </c>
      <c r="D31" s="82">
        <v>7295646.2000000002</v>
      </c>
      <c r="E31" s="82">
        <f t="shared" si="0"/>
        <v>16050646.199999999</v>
      </c>
      <c r="F31" s="82">
        <v>2132046.8199999998</v>
      </c>
      <c r="G31" s="82">
        <v>2111139.3199999998</v>
      </c>
      <c r="H31" s="82">
        <f t="shared" si="1"/>
        <v>13918599.379999999</v>
      </c>
    </row>
    <row r="32" spans="1:8" x14ac:dyDescent="0.2">
      <c r="A32" s="38">
        <v>3900</v>
      </c>
      <c r="B32" s="11" t="s">
        <v>19</v>
      </c>
      <c r="C32" s="82">
        <v>38931677.840000004</v>
      </c>
      <c r="D32" s="82">
        <v>1010000</v>
      </c>
      <c r="E32" s="82">
        <f t="shared" si="0"/>
        <v>39941677.840000004</v>
      </c>
      <c r="F32" s="82">
        <v>886390.28</v>
      </c>
      <c r="G32" s="82">
        <v>886390.28</v>
      </c>
      <c r="H32" s="82">
        <f t="shared" si="1"/>
        <v>39055287.560000002</v>
      </c>
    </row>
    <row r="33" spans="1:8" x14ac:dyDescent="0.2">
      <c r="A33" s="37" t="s">
        <v>64</v>
      </c>
      <c r="B33" s="7"/>
      <c r="C33" s="82">
        <f>SUM(C34:C42)</f>
        <v>70009703.349999994</v>
      </c>
      <c r="D33" s="82">
        <f>SUM(D34:D42)</f>
        <v>6846461.7599999998</v>
      </c>
      <c r="E33" s="82">
        <f t="shared" si="0"/>
        <v>76856165.109999999</v>
      </c>
      <c r="F33" s="82">
        <f>SUM(F34:F42)</f>
        <v>18347522.219999999</v>
      </c>
      <c r="G33" s="82">
        <f>SUM(G34:G42)</f>
        <v>18331310.199999999</v>
      </c>
      <c r="H33" s="82">
        <f t="shared" si="1"/>
        <v>58508642.890000001</v>
      </c>
    </row>
    <row r="34" spans="1:8" x14ac:dyDescent="0.2">
      <c r="A34" s="38">
        <v>4100</v>
      </c>
      <c r="B34" s="11" t="s">
        <v>92</v>
      </c>
      <c r="C34" s="82">
        <v>0</v>
      </c>
      <c r="D34" s="82">
        <v>1601309.52</v>
      </c>
      <c r="E34" s="82">
        <f t="shared" si="0"/>
        <v>1601309.52</v>
      </c>
      <c r="F34" s="82">
        <v>601309.52</v>
      </c>
      <c r="G34" s="82">
        <v>601309.52</v>
      </c>
      <c r="H34" s="82">
        <f t="shared" si="1"/>
        <v>1000000</v>
      </c>
    </row>
    <row r="35" spans="1:8" x14ac:dyDescent="0.2">
      <c r="A35" s="38">
        <v>4200</v>
      </c>
      <c r="B35" s="11" t="s">
        <v>93</v>
      </c>
      <c r="C35" s="82">
        <v>42701123.350000001</v>
      </c>
      <c r="D35" s="82">
        <v>0</v>
      </c>
      <c r="E35" s="82">
        <f t="shared" si="0"/>
        <v>42701123.350000001</v>
      </c>
      <c r="F35" s="82">
        <v>9017880.6400000006</v>
      </c>
      <c r="G35" s="82">
        <v>9017880.6400000006</v>
      </c>
      <c r="H35" s="82">
        <f t="shared" si="1"/>
        <v>33683242.710000001</v>
      </c>
    </row>
    <row r="36" spans="1:8" x14ac:dyDescent="0.2">
      <c r="A36" s="38">
        <v>4300</v>
      </c>
      <c r="B36" s="11" t="s">
        <v>94</v>
      </c>
      <c r="C36" s="82">
        <v>4880000</v>
      </c>
      <c r="D36" s="82">
        <v>-1157519.76</v>
      </c>
      <c r="E36" s="82">
        <f t="shared" si="0"/>
        <v>3722480.24</v>
      </c>
      <c r="F36" s="82">
        <v>0</v>
      </c>
      <c r="G36" s="82">
        <v>0</v>
      </c>
      <c r="H36" s="82">
        <f t="shared" si="1"/>
        <v>3722480.24</v>
      </c>
    </row>
    <row r="37" spans="1:8" x14ac:dyDescent="0.2">
      <c r="A37" s="38">
        <v>4400</v>
      </c>
      <c r="B37" s="11" t="s">
        <v>95</v>
      </c>
      <c r="C37" s="82">
        <v>22428580</v>
      </c>
      <c r="D37" s="82">
        <v>6402672</v>
      </c>
      <c r="E37" s="82">
        <f t="shared" si="0"/>
        <v>28831252</v>
      </c>
      <c r="F37" s="82">
        <v>8728332.0600000005</v>
      </c>
      <c r="G37" s="82">
        <v>8712120.0399999991</v>
      </c>
      <c r="H37" s="82">
        <f t="shared" si="1"/>
        <v>20102919.939999998</v>
      </c>
    </row>
    <row r="38" spans="1:8" x14ac:dyDescent="0.2">
      <c r="A38" s="38">
        <v>4500</v>
      </c>
      <c r="B38" s="11" t="s">
        <v>41</v>
      </c>
      <c r="C38" s="82">
        <v>0</v>
      </c>
      <c r="D38" s="82">
        <v>0</v>
      </c>
      <c r="E38" s="82">
        <f t="shared" si="0"/>
        <v>0</v>
      </c>
      <c r="F38" s="82">
        <v>0</v>
      </c>
      <c r="G38" s="82">
        <v>0</v>
      </c>
      <c r="H38" s="82">
        <f t="shared" si="1"/>
        <v>0</v>
      </c>
    </row>
    <row r="39" spans="1:8" x14ac:dyDescent="0.2">
      <c r="A39" s="38">
        <v>4600</v>
      </c>
      <c r="B39" s="11" t="s">
        <v>96</v>
      </c>
      <c r="C39" s="82">
        <v>0</v>
      </c>
      <c r="D39" s="82">
        <v>0</v>
      </c>
      <c r="E39" s="82">
        <f t="shared" si="0"/>
        <v>0</v>
      </c>
      <c r="F39" s="82">
        <v>0</v>
      </c>
      <c r="G39" s="82">
        <v>0</v>
      </c>
      <c r="H39" s="82">
        <f t="shared" si="1"/>
        <v>0</v>
      </c>
    </row>
    <row r="40" spans="1:8" x14ac:dyDescent="0.2">
      <c r="A40" s="38">
        <v>4700</v>
      </c>
      <c r="B40" s="11" t="s">
        <v>97</v>
      </c>
      <c r="C40" s="82">
        <v>0</v>
      </c>
      <c r="D40" s="82">
        <v>0</v>
      </c>
      <c r="E40" s="82">
        <f t="shared" si="0"/>
        <v>0</v>
      </c>
      <c r="F40" s="82">
        <v>0</v>
      </c>
      <c r="G40" s="82">
        <v>0</v>
      </c>
      <c r="H40" s="82">
        <f t="shared" si="1"/>
        <v>0</v>
      </c>
    </row>
    <row r="41" spans="1:8" x14ac:dyDescent="0.2">
      <c r="A41" s="38">
        <v>4800</v>
      </c>
      <c r="B41" s="11" t="s">
        <v>37</v>
      </c>
      <c r="C41" s="82">
        <v>0</v>
      </c>
      <c r="D41" s="82">
        <v>0</v>
      </c>
      <c r="E41" s="82">
        <f t="shared" si="0"/>
        <v>0</v>
      </c>
      <c r="F41" s="82">
        <v>0</v>
      </c>
      <c r="G41" s="82">
        <v>0</v>
      </c>
      <c r="H41" s="82">
        <f t="shared" si="1"/>
        <v>0</v>
      </c>
    </row>
    <row r="42" spans="1:8" x14ac:dyDescent="0.2">
      <c r="A42" s="38">
        <v>4900</v>
      </c>
      <c r="B42" s="11" t="s">
        <v>98</v>
      </c>
      <c r="C42" s="82">
        <v>0</v>
      </c>
      <c r="D42" s="82">
        <v>0</v>
      </c>
      <c r="E42" s="82">
        <f t="shared" si="0"/>
        <v>0</v>
      </c>
      <c r="F42" s="82">
        <v>0</v>
      </c>
      <c r="G42" s="82">
        <v>0</v>
      </c>
      <c r="H42" s="82">
        <f t="shared" si="1"/>
        <v>0</v>
      </c>
    </row>
    <row r="43" spans="1:8" x14ac:dyDescent="0.2">
      <c r="A43" s="37" t="s">
        <v>65</v>
      </c>
      <c r="B43" s="7"/>
      <c r="C43" s="82">
        <f>SUM(C44:C52)</f>
        <v>34640900</v>
      </c>
      <c r="D43" s="82">
        <f>SUM(D44:D52)</f>
        <v>3629399.76</v>
      </c>
      <c r="E43" s="82">
        <f t="shared" si="0"/>
        <v>38270299.759999998</v>
      </c>
      <c r="F43" s="82">
        <f>SUM(F44:F52)</f>
        <v>1809600</v>
      </c>
      <c r="G43" s="82">
        <f>SUM(G44:G52)</f>
        <v>1809600</v>
      </c>
      <c r="H43" s="82">
        <f t="shared" si="1"/>
        <v>36460699.759999998</v>
      </c>
    </row>
    <row r="44" spans="1:8" x14ac:dyDescent="0.2">
      <c r="A44" s="38">
        <v>5100</v>
      </c>
      <c r="B44" s="11" t="s">
        <v>99</v>
      </c>
      <c r="C44" s="82">
        <v>2173400</v>
      </c>
      <c r="D44" s="82">
        <v>1245000</v>
      </c>
      <c r="E44" s="82">
        <f t="shared" si="0"/>
        <v>3418400</v>
      </c>
      <c r="F44" s="82">
        <v>0</v>
      </c>
      <c r="G44" s="82">
        <v>0</v>
      </c>
      <c r="H44" s="82">
        <f t="shared" si="1"/>
        <v>3418400</v>
      </c>
    </row>
    <row r="45" spans="1:8" x14ac:dyDescent="0.2">
      <c r="A45" s="38">
        <v>5200</v>
      </c>
      <c r="B45" s="11" t="s">
        <v>100</v>
      </c>
      <c r="C45" s="82">
        <v>270000</v>
      </c>
      <c r="D45" s="82">
        <v>15000</v>
      </c>
      <c r="E45" s="82">
        <f t="shared" si="0"/>
        <v>285000</v>
      </c>
      <c r="F45" s="82">
        <v>0</v>
      </c>
      <c r="G45" s="82">
        <v>0</v>
      </c>
      <c r="H45" s="82">
        <f t="shared" si="1"/>
        <v>285000</v>
      </c>
    </row>
    <row r="46" spans="1:8" x14ac:dyDescent="0.2">
      <c r="A46" s="38">
        <v>5300</v>
      </c>
      <c r="B46" s="11" t="s">
        <v>101</v>
      </c>
      <c r="C46" s="82">
        <v>125000</v>
      </c>
      <c r="D46" s="82">
        <v>0</v>
      </c>
      <c r="E46" s="82">
        <f t="shared" si="0"/>
        <v>125000</v>
      </c>
      <c r="F46" s="82">
        <v>0</v>
      </c>
      <c r="G46" s="82">
        <v>0</v>
      </c>
      <c r="H46" s="82">
        <f t="shared" si="1"/>
        <v>125000</v>
      </c>
    </row>
    <row r="47" spans="1:8" x14ac:dyDescent="0.2">
      <c r="A47" s="38">
        <v>5400</v>
      </c>
      <c r="B47" s="11" t="s">
        <v>102</v>
      </c>
      <c r="C47" s="82">
        <v>15429000</v>
      </c>
      <c r="D47" s="82">
        <v>-1340200.24</v>
      </c>
      <c r="E47" s="82">
        <f t="shared" si="0"/>
        <v>14088799.76</v>
      </c>
      <c r="F47" s="82">
        <v>0</v>
      </c>
      <c r="G47" s="82">
        <v>0</v>
      </c>
      <c r="H47" s="82">
        <f t="shared" si="1"/>
        <v>14088799.76</v>
      </c>
    </row>
    <row r="48" spans="1:8" x14ac:dyDescent="0.2">
      <c r="A48" s="38">
        <v>5500</v>
      </c>
      <c r="B48" s="11" t="s">
        <v>103</v>
      </c>
      <c r="C48" s="82">
        <v>8000000</v>
      </c>
      <c r="D48" s="82">
        <v>0</v>
      </c>
      <c r="E48" s="82">
        <f t="shared" si="0"/>
        <v>8000000</v>
      </c>
      <c r="F48" s="82">
        <v>0</v>
      </c>
      <c r="G48" s="82">
        <v>0</v>
      </c>
      <c r="H48" s="82">
        <f t="shared" si="1"/>
        <v>8000000</v>
      </c>
    </row>
    <row r="49" spans="1:8" x14ac:dyDescent="0.2">
      <c r="A49" s="38">
        <v>5600</v>
      </c>
      <c r="B49" s="11" t="s">
        <v>104</v>
      </c>
      <c r="C49" s="82">
        <v>5313500</v>
      </c>
      <c r="D49" s="82">
        <v>-100000</v>
      </c>
      <c r="E49" s="82">
        <f t="shared" si="0"/>
        <v>5213500</v>
      </c>
      <c r="F49" s="82">
        <v>0</v>
      </c>
      <c r="G49" s="82">
        <v>0</v>
      </c>
      <c r="H49" s="82">
        <f t="shared" si="1"/>
        <v>5213500</v>
      </c>
    </row>
    <row r="50" spans="1:8" x14ac:dyDescent="0.2">
      <c r="A50" s="38">
        <v>5700</v>
      </c>
      <c r="B50" s="11" t="s">
        <v>105</v>
      </c>
      <c r="C50" s="82">
        <v>0</v>
      </c>
      <c r="D50" s="82">
        <v>0</v>
      </c>
      <c r="E50" s="82">
        <f t="shared" si="0"/>
        <v>0</v>
      </c>
      <c r="F50" s="82">
        <v>0</v>
      </c>
      <c r="G50" s="82">
        <v>0</v>
      </c>
      <c r="H50" s="82">
        <f t="shared" si="1"/>
        <v>0</v>
      </c>
    </row>
    <row r="51" spans="1:8" x14ac:dyDescent="0.2">
      <c r="A51" s="38">
        <v>5800</v>
      </c>
      <c r="B51" s="11" t="s">
        <v>106</v>
      </c>
      <c r="C51" s="82">
        <v>2080000</v>
      </c>
      <c r="D51" s="82">
        <v>2000000</v>
      </c>
      <c r="E51" s="82">
        <f t="shared" si="0"/>
        <v>4080000</v>
      </c>
      <c r="F51" s="82">
        <v>0</v>
      </c>
      <c r="G51" s="82">
        <v>0</v>
      </c>
      <c r="H51" s="82">
        <f t="shared" si="1"/>
        <v>4080000</v>
      </c>
    </row>
    <row r="52" spans="1:8" x14ac:dyDescent="0.2">
      <c r="A52" s="38">
        <v>5900</v>
      </c>
      <c r="B52" s="11" t="s">
        <v>107</v>
      </c>
      <c r="C52" s="82">
        <v>1250000</v>
      </c>
      <c r="D52" s="82">
        <v>1809600</v>
      </c>
      <c r="E52" s="82">
        <f t="shared" si="0"/>
        <v>3059600</v>
      </c>
      <c r="F52" s="82">
        <v>1809600</v>
      </c>
      <c r="G52" s="82">
        <v>1809600</v>
      </c>
      <c r="H52" s="82">
        <f t="shared" si="1"/>
        <v>1250000</v>
      </c>
    </row>
    <row r="53" spans="1:8" x14ac:dyDescent="0.2">
      <c r="A53" s="37" t="s">
        <v>66</v>
      </c>
      <c r="B53" s="7"/>
      <c r="C53" s="82">
        <f>SUM(C54:C56)</f>
        <v>83663560.340000004</v>
      </c>
      <c r="D53" s="82">
        <f>SUM(D54:D56)</f>
        <v>88364260.030000001</v>
      </c>
      <c r="E53" s="82">
        <f t="shared" si="0"/>
        <v>172027820.37</v>
      </c>
      <c r="F53" s="82">
        <f>SUM(F54:F56)</f>
        <v>63927234.879999995</v>
      </c>
      <c r="G53" s="82">
        <f>SUM(G54:G56)</f>
        <v>63927234.879999995</v>
      </c>
      <c r="H53" s="82">
        <f t="shared" si="1"/>
        <v>108100585.49000001</v>
      </c>
    </row>
    <row r="54" spans="1:8" x14ac:dyDescent="0.2">
      <c r="A54" s="38">
        <v>6100</v>
      </c>
      <c r="B54" s="11" t="s">
        <v>108</v>
      </c>
      <c r="C54" s="82">
        <v>83663560.340000004</v>
      </c>
      <c r="D54" s="82">
        <v>87383183.620000005</v>
      </c>
      <c r="E54" s="82">
        <f t="shared" si="0"/>
        <v>171046743.96000001</v>
      </c>
      <c r="F54" s="82">
        <v>63536307.079999998</v>
      </c>
      <c r="G54" s="82">
        <v>63536307.079999998</v>
      </c>
      <c r="H54" s="82">
        <f t="shared" si="1"/>
        <v>107510436.88000001</v>
      </c>
    </row>
    <row r="55" spans="1:8" x14ac:dyDescent="0.2">
      <c r="A55" s="38">
        <v>6200</v>
      </c>
      <c r="B55" s="11" t="s">
        <v>109</v>
      </c>
      <c r="C55" s="82">
        <v>0</v>
      </c>
      <c r="D55" s="82">
        <v>981076.41</v>
      </c>
      <c r="E55" s="82">
        <f t="shared" si="0"/>
        <v>981076.41</v>
      </c>
      <c r="F55" s="82">
        <v>390927.8</v>
      </c>
      <c r="G55" s="82">
        <v>390927.8</v>
      </c>
      <c r="H55" s="82">
        <f t="shared" si="1"/>
        <v>590148.6100000001</v>
      </c>
    </row>
    <row r="56" spans="1:8" x14ac:dyDescent="0.2">
      <c r="A56" s="38">
        <v>6300</v>
      </c>
      <c r="B56" s="11" t="s">
        <v>110</v>
      </c>
      <c r="C56" s="82">
        <v>0</v>
      </c>
      <c r="D56" s="82">
        <v>0</v>
      </c>
      <c r="E56" s="82">
        <f t="shared" si="0"/>
        <v>0</v>
      </c>
      <c r="F56" s="82">
        <v>0</v>
      </c>
      <c r="G56" s="82">
        <v>0</v>
      </c>
      <c r="H56" s="82">
        <f t="shared" si="1"/>
        <v>0</v>
      </c>
    </row>
    <row r="57" spans="1:8" x14ac:dyDescent="0.2">
      <c r="A57" s="37" t="s">
        <v>67</v>
      </c>
      <c r="B57" s="7"/>
      <c r="C57" s="82">
        <f>SUM(C58:C64)</f>
        <v>25293783.800000001</v>
      </c>
      <c r="D57" s="82">
        <f>SUM(D58:D64)</f>
        <v>485365.47</v>
      </c>
      <c r="E57" s="82">
        <f t="shared" si="0"/>
        <v>25779149.27</v>
      </c>
      <c r="F57" s="82">
        <f>SUM(F58:F64)</f>
        <v>0</v>
      </c>
      <c r="G57" s="82">
        <f>SUM(G58:G64)</f>
        <v>0</v>
      </c>
      <c r="H57" s="82">
        <f t="shared" si="1"/>
        <v>25779149.27</v>
      </c>
    </row>
    <row r="58" spans="1:8" x14ac:dyDescent="0.2">
      <c r="A58" s="38">
        <v>7100</v>
      </c>
      <c r="B58" s="11" t="s">
        <v>111</v>
      </c>
      <c r="C58" s="82">
        <v>0</v>
      </c>
      <c r="D58" s="82">
        <v>0</v>
      </c>
      <c r="E58" s="82">
        <f t="shared" si="0"/>
        <v>0</v>
      </c>
      <c r="F58" s="82">
        <v>0</v>
      </c>
      <c r="G58" s="82">
        <v>0</v>
      </c>
      <c r="H58" s="82">
        <f t="shared" si="1"/>
        <v>0</v>
      </c>
    </row>
    <row r="59" spans="1:8" x14ac:dyDescent="0.2">
      <c r="A59" s="38">
        <v>7200</v>
      </c>
      <c r="B59" s="11" t="s">
        <v>112</v>
      </c>
      <c r="C59" s="82">
        <v>0</v>
      </c>
      <c r="D59" s="82">
        <v>0</v>
      </c>
      <c r="E59" s="82">
        <f t="shared" si="0"/>
        <v>0</v>
      </c>
      <c r="F59" s="82">
        <v>0</v>
      </c>
      <c r="G59" s="82">
        <v>0</v>
      </c>
      <c r="H59" s="82">
        <f t="shared" si="1"/>
        <v>0</v>
      </c>
    </row>
    <row r="60" spans="1:8" x14ac:dyDescent="0.2">
      <c r="A60" s="38">
        <v>7300</v>
      </c>
      <c r="B60" s="11" t="s">
        <v>113</v>
      </c>
      <c r="C60" s="82">
        <v>0</v>
      </c>
      <c r="D60" s="82">
        <v>0</v>
      </c>
      <c r="E60" s="82">
        <f t="shared" si="0"/>
        <v>0</v>
      </c>
      <c r="F60" s="82">
        <v>0</v>
      </c>
      <c r="G60" s="82">
        <v>0</v>
      </c>
      <c r="H60" s="82">
        <f t="shared" si="1"/>
        <v>0</v>
      </c>
    </row>
    <row r="61" spans="1:8" x14ac:dyDescent="0.2">
      <c r="A61" s="38">
        <v>7400</v>
      </c>
      <c r="B61" s="11" t="s">
        <v>114</v>
      </c>
      <c r="C61" s="82">
        <v>0</v>
      </c>
      <c r="D61" s="82">
        <v>0</v>
      </c>
      <c r="E61" s="82">
        <f t="shared" si="0"/>
        <v>0</v>
      </c>
      <c r="F61" s="82">
        <v>0</v>
      </c>
      <c r="G61" s="82">
        <v>0</v>
      </c>
      <c r="H61" s="82">
        <f t="shared" si="1"/>
        <v>0</v>
      </c>
    </row>
    <row r="62" spans="1:8" x14ac:dyDescent="0.2">
      <c r="A62" s="38">
        <v>7500</v>
      </c>
      <c r="B62" s="11" t="s">
        <v>115</v>
      </c>
      <c r="C62" s="82">
        <v>0</v>
      </c>
      <c r="D62" s="82">
        <v>0</v>
      </c>
      <c r="E62" s="82">
        <f t="shared" si="0"/>
        <v>0</v>
      </c>
      <c r="F62" s="82">
        <v>0</v>
      </c>
      <c r="G62" s="82">
        <v>0</v>
      </c>
      <c r="H62" s="82">
        <f t="shared" si="1"/>
        <v>0</v>
      </c>
    </row>
    <row r="63" spans="1:8" x14ac:dyDescent="0.2">
      <c r="A63" s="38">
        <v>7600</v>
      </c>
      <c r="B63" s="11" t="s">
        <v>116</v>
      </c>
      <c r="C63" s="82">
        <v>0</v>
      </c>
      <c r="D63" s="82">
        <v>0</v>
      </c>
      <c r="E63" s="82">
        <f t="shared" si="0"/>
        <v>0</v>
      </c>
      <c r="F63" s="82">
        <v>0</v>
      </c>
      <c r="G63" s="82">
        <v>0</v>
      </c>
      <c r="H63" s="82">
        <f t="shared" si="1"/>
        <v>0</v>
      </c>
    </row>
    <row r="64" spans="1:8" x14ac:dyDescent="0.2">
      <c r="A64" s="38">
        <v>7900</v>
      </c>
      <c r="B64" s="11" t="s">
        <v>117</v>
      </c>
      <c r="C64" s="82">
        <v>25293783.800000001</v>
      </c>
      <c r="D64" s="82">
        <v>485365.47</v>
      </c>
      <c r="E64" s="82">
        <f t="shared" si="0"/>
        <v>25779149.27</v>
      </c>
      <c r="F64" s="82">
        <v>0</v>
      </c>
      <c r="G64" s="82">
        <v>0</v>
      </c>
      <c r="H64" s="82">
        <f t="shared" si="1"/>
        <v>25779149.27</v>
      </c>
    </row>
    <row r="65" spans="1:8" x14ac:dyDescent="0.2">
      <c r="A65" s="37" t="s">
        <v>68</v>
      </c>
      <c r="B65" s="7"/>
      <c r="C65" s="82">
        <f>SUM(C66:C68)</f>
        <v>0</v>
      </c>
      <c r="D65" s="82">
        <f>SUM(D66:D68)</f>
        <v>21806194.190000001</v>
      </c>
      <c r="E65" s="82">
        <f t="shared" si="0"/>
        <v>21806194.190000001</v>
      </c>
      <c r="F65" s="82">
        <f>SUM(F66:F68)</f>
        <v>1303680.6399999999</v>
      </c>
      <c r="G65" s="82">
        <f>SUM(G66:G68)</f>
        <v>1303680.6399999999</v>
      </c>
      <c r="H65" s="82">
        <f t="shared" si="1"/>
        <v>20502513.550000001</v>
      </c>
    </row>
    <row r="66" spans="1:8" x14ac:dyDescent="0.2">
      <c r="A66" s="38">
        <v>8100</v>
      </c>
      <c r="B66" s="11" t="s">
        <v>38</v>
      </c>
      <c r="C66" s="82">
        <v>0</v>
      </c>
      <c r="D66" s="82">
        <v>0</v>
      </c>
      <c r="E66" s="82">
        <f t="shared" si="0"/>
        <v>0</v>
      </c>
      <c r="F66" s="82">
        <v>0</v>
      </c>
      <c r="G66" s="82">
        <v>0</v>
      </c>
      <c r="H66" s="82">
        <f t="shared" si="1"/>
        <v>0</v>
      </c>
    </row>
    <row r="67" spans="1:8" x14ac:dyDescent="0.2">
      <c r="A67" s="38">
        <v>8300</v>
      </c>
      <c r="B67" s="11" t="s">
        <v>39</v>
      </c>
      <c r="C67" s="82">
        <v>0</v>
      </c>
      <c r="D67" s="82">
        <v>0</v>
      </c>
      <c r="E67" s="82">
        <f t="shared" si="0"/>
        <v>0</v>
      </c>
      <c r="F67" s="82">
        <v>0</v>
      </c>
      <c r="G67" s="82">
        <v>0</v>
      </c>
      <c r="H67" s="82">
        <f t="shared" si="1"/>
        <v>0</v>
      </c>
    </row>
    <row r="68" spans="1:8" x14ac:dyDescent="0.2">
      <c r="A68" s="38">
        <v>8500</v>
      </c>
      <c r="B68" s="11" t="s">
        <v>40</v>
      </c>
      <c r="C68" s="82">
        <v>0</v>
      </c>
      <c r="D68" s="82">
        <v>21806194.190000001</v>
      </c>
      <c r="E68" s="82">
        <f t="shared" si="0"/>
        <v>21806194.190000001</v>
      </c>
      <c r="F68" s="82">
        <v>1303680.6399999999</v>
      </c>
      <c r="G68" s="82">
        <v>1303680.6399999999</v>
      </c>
      <c r="H68" s="82">
        <f t="shared" si="1"/>
        <v>20502513.550000001</v>
      </c>
    </row>
    <row r="69" spans="1:8" x14ac:dyDescent="0.2">
      <c r="A69" s="37" t="s">
        <v>69</v>
      </c>
      <c r="B69" s="7"/>
      <c r="C69" s="82">
        <f>SUM(C70:C76)</f>
        <v>32634478.490000002</v>
      </c>
      <c r="D69" s="82">
        <f>SUM(D70:D76)</f>
        <v>0</v>
      </c>
      <c r="E69" s="82">
        <f t="shared" si="0"/>
        <v>32634478.490000002</v>
      </c>
      <c r="F69" s="82">
        <f>SUM(F70:F76)</f>
        <v>5627064.9000000004</v>
      </c>
      <c r="G69" s="82">
        <f>SUM(G70:G76)</f>
        <v>5627064.9000000004</v>
      </c>
      <c r="H69" s="82">
        <f t="shared" si="1"/>
        <v>27007413.590000004</v>
      </c>
    </row>
    <row r="70" spans="1:8" x14ac:dyDescent="0.2">
      <c r="A70" s="38">
        <v>9100</v>
      </c>
      <c r="B70" s="11" t="s">
        <v>118</v>
      </c>
      <c r="C70" s="82">
        <v>13363402.43</v>
      </c>
      <c r="D70" s="82">
        <v>0</v>
      </c>
      <c r="E70" s="82">
        <f t="shared" ref="E70:E76" si="2">C70+D70</f>
        <v>13363402.43</v>
      </c>
      <c r="F70" s="82">
        <v>3322644</v>
      </c>
      <c r="G70" s="82">
        <v>3322644</v>
      </c>
      <c r="H70" s="82">
        <f t="shared" ref="H70:H76" si="3">E70-F70</f>
        <v>10040758.43</v>
      </c>
    </row>
    <row r="71" spans="1:8" x14ac:dyDescent="0.2">
      <c r="A71" s="38">
        <v>9200</v>
      </c>
      <c r="B71" s="11" t="s">
        <v>119</v>
      </c>
      <c r="C71" s="82">
        <v>11771076.060000001</v>
      </c>
      <c r="D71" s="82">
        <v>0</v>
      </c>
      <c r="E71" s="82">
        <f t="shared" si="2"/>
        <v>11771076.060000001</v>
      </c>
      <c r="F71" s="82">
        <v>2304420.9</v>
      </c>
      <c r="G71" s="82">
        <v>2304420.9</v>
      </c>
      <c r="H71" s="82">
        <f t="shared" si="3"/>
        <v>9466655.1600000001</v>
      </c>
    </row>
    <row r="72" spans="1:8" x14ac:dyDescent="0.2">
      <c r="A72" s="38">
        <v>9300</v>
      </c>
      <c r="B72" s="11" t="s">
        <v>120</v>
      </c>
      <c r="C72" s="82">
        <v>0</v>
      </c>
      <c r="D72" s="82">
        <v>0</v>
      </c>
      <c r="E72" s="82">
        <f t="shared" si="2"/>
        <v>0</v>
      </c>
      <c r="F72" s="82">
        <v>0</v>
      </c>
      <c r="G72" s="82">
        <v>0</v>
      </c>
      <c r="H72" s="82">
        <f t="shared" si="3"/>
        <v>0</v>
      </c>
    </row>
    <row r="73" spans="1:8" x14ac:dyDescent="0.2">
      <c r="A73" s="38">
        <v>9400</v>
      </c>
      <c r="B73" s="11" t="s">
        <v>121</v>
      </c>
      <c r="C73" s="82">
        <v>0</v>
      </c>
      <c r="D73" s="82">
        <v>0</v>
      </c>
      <c r="E73" s="82">
        <f t="shared" si="2"/>
        <v>0</v>
      </c>
      <c r="F73" s="82">
        <v>0</v>
      </c>
      <c r="G73" s="82">
        <v>0</v>
      </c>
      <c r="H73" s="82">
        <f t="shared" si="3"/>
        <v>0</v>
      </c>
    </row>
    <row r="74" spans="1:8" x14ac:dyDescent="0.2">
      <c r="A74" s="38">
        <v>9500</v>
      </c>
      <c r="B74" s="11" t="s">
        <v>122</v>
      </c>
      <c r="C74" s="82">
        <v>0</v>
      </c>
      <c r="D74" s="82">
        <v>0</v>
      </c>
      <c r="E74" s="82">
        <f t="shared" si="2"/>
        <v>0</v>
      </c>
      <c r="F74" s="82">
        <v>0</v>
      </c>
      <c r="G74" s="82">
        <v>0</v>
      </c>
      <c r="H74" s="82">
        <f t="shared" si="3"/>
        <v>0</v>
      </c>
    </row>
    <row r="75" spans="1:8" x14ac:dyDescent="0.2">
      <c r="A75" s="38">
        <v>9600</v>
      </c>
      <c r="B75" s="11" t="s">
        <v>123</v>
      </c>
      <c r="C75" s="82">
        <v>0</v>
      </c>
      <c r="D75" s="82">
        <v>0</v>
      </c>
      <c r="E75" s="82">
        <f t="shared" si="2"/>
        <v>0</v>
      </c>
      <c r="F75" s="82">
        <v>0</v>
      </c>
      <c r="G75" s="82">
        <v>0</v>
      </c>
      <c r="H75" s="82">
        <f t="shared" si="3"/>
        <v>0</v>
      </c>
    </row>
    <row r="76" spans="1:8" x14ac:dyDescent="0.2">
      <c r="A76" s="38">
        <v>9900</v>
      </c>
      <c r="B76" s="12" t="s">
        <v>124</v>
      </c>
      <c r="C76" s="83">
        <v>7500000</v>
      </c>
      <c r="D76" s="83">
        <v>0</v>
      </c>
      <c r="E76" s="83">
        <f t="shared" si="2"/>
        <v>7500000</v>
      </c>
      <c r="F76" s="83">
        <v>0</v>
      </c>
      <c r="G76" s="83">
        <v>0</v>
      </c>
      <c r="H76" s="83">
        <f t="shared" si="3"/>
        <v>7500000</v>
      </c>
    </row>
    <row r="77" spans="1:8" x14ac:dyDescent="0.2">
      <c r="A77" s="8"/>
      <c r="B77" s="13" t="s">
        <v>53</v>
      </c>
      <c r="C77" s="84">
        <f t="shared" ref="C77:H77" si="4">SUM(C5+C13+C23+C33+C43+C53+C57+C65+C69)</f>
        <v>810993601.83999991</v>
      </c>
      <c r="D77" s="84">
        <f t="shared" si="4"/>
        <v>195525418.78999999</v>
      </c>
      <c r="E77" s="84">
        <f t="shared" si="4"/>
        <v>1006519020.63</v>
      </c>
      <c r="F77" s="84">
        <f t="shared" si="4"/>
        <v>188680118.42999998</v>
      </c>
      <c r="G77" s="84">
        <f t="shared" si="4"/>
        <v>182484111.53</v>
      </c>
      <c r="H77" s="84">
        <f t="shared" si="4"/>
        <v>817838902.19999993</v>
      </c>
    </row>
    <row r="87" spans="2:7" ht="12.75" x14ac:dyDescent="0.2">
      <c r="B87" s="43" t="s">
        <v>176</v>
      </c>
      <c r="C87" s="42"/>
      <c r="D87" s="41"/>
      <c r="E87" s="40" t="s">
        <v>179</v>
      </c>
      <c r="F87" s="40"/>
      <c r="G87" s="39"/>
    </row>
    <row r="88" spans="2:7" ht="12.75" x14ac:dyDescent="0.2">
      <c r="B88" s="43" t="s">
        <v>177</v>
      </c>
      <c r="C88" s="42"/>
      <c r="D88" s="42"/>
      <c r="E88" s="81" t="s">
        <v>180</v>
      </c>
      <c r="F88" s="81"/>
      <c r="G88" s="39"/>
    </row>
  </sheetData>
  <sheetProtection formatCells="0" formatColumns="0" formatRows="0" autoFilter="0"/>
  <mergeCells count="5">
    <mergeCell ref="A1:H1"/>
    <mergeCell ref="C2:G2"/>
    <mergeCell ref="H2:H3"/>
    <mergeCell ref="A2:B4"/>
    <mergeCell ref="E88:F88"/>
  </mergeCells>
  <printOptions horizontalCentered="1"/>
  <pageMargins left="0.51181102362204722" right="0.11811023622047245" top="0.74803149606299213" bottom="0.74803149606299213" header="0.31496062992125984" footer="0.31496062992125984"/>
  <pageSetup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showGridLines="0" zoomScaleNormal="100" workbookViewId="0">
      <selection activeCell="C17" sqref="C17"/>
    </sheetView>
  </sheetViews>
  <sheetFormatPr baseColWidth="10" defaultRowHeight="11.25" x14ac:dyDescent="0.2"/>
  <cols>
    <col min="1" max="1" width="2.83203125" style="1" customWidth="1"/>
    <col min="2" max="2" width="42.83203125" style="1" customWidth="1"/>
    <col min="3" max="8" width="18.33203125" style="1" customWidth="1"/>
    <col min="9" max="16384" width="12" style="1"/>
  </cols>
  <sheetData>
    <row r="1" spans="1:8" ht="70.5" customHeight="1" x14ac:dyDescent="0.2">
      <c r="A1" s="67" t="s">
        <v>181</v>
      </c>
      <c r="B1" s="71"/>
      <c r="C1" s="71"/>
      <c r="D1" s="71"/>
      <c r="E1" s="71"/>
      <c r="F1" s="71"/>
      <c r="G1" s="71"/>
      <c r="H1" s="72"/>
    </row>
    <row r="2" spans="1:8" x14ac:dyDescent="0.2">
      <c r="A2" s="75" t="s">
        <v>54</v>
      </c>
      <c r="B2" s="76"/>
      <c r="C2" s="70" t="s">
        <v>60</v>
      </c>
      <c r="D2" s="71"/>
      <c r="E2" s="71"/>
      <c r="F2" s="71"/>
      <c r="G2" s="72"/>
      <c r="H2" s="73" t="s">
        <v>59</v>
      </c>
    </row>
    <row r="3" spans="1:8" ht="24.95" customHeight="1" x14ac:dyDescent="0.2">
      <c r="A3" s="77"/>
      <c r="B3" s="78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74"/>
    </row>
    <row r="4" spans="1:8" x14ac:dyDescent="0.2">
      <c r="A4" s="79"/>
      <c r="B4" s="80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x14ac:dyDescent="0.2">
      <c r="A5" s="5"/>
      <c r="B5" s="15"/>
      <c r="C5" s="17"/>
      <c r="D5" s="17"/>
      <c r="E5" s="17"/>
      <c r="F5" s="17"/>
      <c r="G5" s="17"/>
      <c r="H5" s="17"/>
    </row>
    <row r="6" spans="1:8" ht="12.75" x14ac:dyDescent="0.2">
      <c r="A6" s="5"/>
      <c r="B6" s="85" t="s">
        <v>0</v>
      </c>
      <c r="C6" s="64">
        <v>646531955.26999998</v>
      </c>
      <c r="D6" s="64">
        <v>81240199.340000004</v>
      </c>
      <c r="E6" s="64">
        <f>C6+D6</f>
        <v>727772154.61000001</v>
      </c>
      <c r="F6" s="64">
        <v>118316958.91</v>
      </c>
      <c r="G6" s="64">
        <v>112120952.01000001</v>
      </c>
      <c r="H6" s="64">
        <f>E6-F6</f>
        <v>609455195.70000005</v>
      </c>
    </row>
    <row r="7" spans="1:8" ht="12.75" x14ac:dyDescent="0.2">
      <c r="A7" s="5"/>
      <c r="B7" s="85"/>
      <c r="C7" s="64"/>
      <c r="D7" s="64"/>
      <c r="E7" s="64"/>
      <c r="F7" s="64"/>
      <c r="G7" s="64"/>
      <c r="H7" s="64"/>
    </row>
    <row r="8" spans="1:8" ht="12.75" x14ac:dyDescent="0.2">
      <c r="A8" s="5"/>
      <c r="B8" s="85" t="s">
        <v>1</v>
      </c>
      <c r="C8" s="64">
        <v>143598244.13999999</v>
      </c>
      <c r="D8" s="64">
        <v>114285219.45</v>
      </c>
      <c r="E8" s="64">
        <f>C8+D8</f>
        <v>257883463.58999997</v>
      </c>
      <c r="F8" s="64">
        <v>67040515.520000003</v>
      </c>
      <c r="G8" s="64">
        <v>67040515.520000003</v>
      </c>
      <c r="H8" s="64">
        <f>E8-F8</f>
        <v>190842948.06999996</v>
      </c>
    </row>
    <row r="9" spans="1:8" ht="12.75" x14ac:dyDescent="0.2">
      <c r="A9" s="5"/>
      <c r="B9" s="85"/>
      <c r="C9" s="64"/>
      <c r="D9" s="64"/>
      <c r="E9" s="64"/>
      <c r="F9" s="64"/>
      <c r="G9" s="64"/>
      <c r="H9" s="64"/>
    </row>
    <row r="10" spans="1:8" ht="12.75" x14ac:dyDescent="0.2">
      <c r="A10" s="5"/>
      <c r="B10" s="85" t="s">
        <v>2</v>
      </c>
      <c r="C10" s="64">
        <v>20863402.43</v>
      </c>
      <c r="D10" s="64">
        <v>0</v>
      </c>
      <c r="E10" s="64">
        <f>C10+D10</f>
        <v>20863402.43</v>
      </c>
      <c r="F10" s="64">
        <v>3322644</v>
      </c>
      <c r="G10" s="64">
        <v>3322644</v>
      </c>
      <c r="H10" s="64">
        <f>E10-F10</f>
        <v>17540758.43</v>
      </c>
    </row>
    <row r="11" spans="1:8" ht="12.75" x14ac:dyDescent="0.2">
      <c r="A11" s="5"/>
      <c r="B11" s="85"/>
      <c r="C11" s="64"/>
      <c r="D11" s="64"/>
      <c r="E11" s="64"/>
      <c r="F11" s="64"/>
      <c r="G11" s="64"/>
      <c r="H11" s="64"/>
    </row>
    <row r="12" spans="1:8" ht="12.75" x14ac:dyDescent="0.2">
      <c r="A12" s="5"/>
      <c r="B12" s="85" t="s">
        <v>41</v>
      </c>
      <c r="C12" s="64">
        <v>0</v>
      </c>
      <c r="D12" s="64">
        <v>0</v>
      </c>
      <c r="E12" s="64">
        <f>C12+D12</f>
        <v>0</v>
      </c>
      <c r="F12" s="64">
        <v>0</v>
      </c>
      <c r="G12" s="64">
        <v>0</v>
      </c>
      <c r="H12" s="64">
        <f>E12-F12</f>
        <v>0</v>
      </c>
    </row>
    <row r="13" spans="1:8" ht="12.75" x14ac:dyDescent="0.2">
      <c r="A13" s="5"/>
      <c r="B13" s="85"/>
      <c r="C13" s="64"/>
      <c r="D13" s="64"/>
      <c r="E13" s="64"/>
      <c r="F13" s="64"/>
      <c r="G13" s="64"/>
      <c r="H13" s="64"/>
    </row>
    <row r="14" spans="1:8" ht="12.75" x14ac:dyDescent="0.2">
      <c r="A14" s="5"/>
      <c r="B14" s="85" t="s">
        <v>38</v>
      </c>
      <c r="C14" s="64">
        <v>0</v>
      </c>
      <c r="D14" s="64">
        <v>0</v>
      </c>
      <c r="E14" s="64">
        <f>C14+D14</f>
        <v>0</v>
      </c>
      <c r="F14" s="64">
        <v>0</v>
      </c>
      <c r="G14" s="64">
        <v>0</v>
      </c>
      <c r="H14" s="64">
        <f>E14-F14</f>
        <v>0</v>
      </c>
    </row>
    <row r="15" spans="1:8" ht="12.75" x14ac:dyDescent="0.2">
      <c r="A15" s="6"/>
      <c r="B15" s="86"/>
      <c r="C15" s="65"/>
      <c r="D15" s="65"/>
      <c r="E15" s="65"/>
      <c r="F15" s="65"/>
      <c r="G15" s="65"/>
      <c r="H15" s="65"/>
    </row>
    <row r="16" spans="1:8" ht="12.75" x14ac:dyDescent="0.2">
      <c r="A16" s="16"/>
      <c r="B16" s="87" t="s">
        <v>53</v>
      </c>
      <c r="C16" s="63">
        <f>SUM(C6+C8+C10+C12+C14)</f>
        <v>810993601.83999991</v>
      </c>
      <c r="D16" s="63">
        <f>SUM(D6+D8+D10+D12+D14)</f>
        <v>195525418.79000002</v>
      </c>
      <c r="E16" s="63">
        <f>SUM(E6+E8+E10+E12+E14)</f>
        <v>1006519020.63</v>
      </c>
      <c r="F16" s="63">
        <f t="shared" ref="F16:H16" si="0">SUM(F6+F8+F10+F12+F14)</f>
        <v>188680118.43000001</v>
      </c>
      <c r="G16" s="63">
        <f t="shared" si="0"/>
        <v>182484111.53</v>
      </c>
      <c r="H16" s="63">
        <f t="shared" si="0"/>
        <v>817838902.19999993</v>
      </c>
    </row>
    <row r="18" spans="2:7" x14ac:dyDescent="0.2">
      <c r="C18" s="66" t="s">
        <v>187</v>
      </c>
    </row>
    <row r="25" spans="2:7" ht="12.75" x14ac:dyDescent="0.2">
      <c r="B25" s="48" t="s">
        <v>176</v>
      </c>
      <c r="C25" s="47"/>
      <c r="D25" s="46"/>
      <c r="E25" s="45" t="s">
        <v>182</v>
      </c>
      <c r="F25" s="45"/>
      <c r="G25" s="44"/>
    </row>
    <row r="26" spans="2:7" ht="12.75" x14ac:dyDescent="0.2">
      <c r="B26" s="48" t="s">
        <v>177</v>
      </c>
      <c r="C26" s="47"/>
      <c r="D26" s="47"/>
      <c r="E26" s="81" t="s">
        <v>180</v>
      </c>
      <c r="F26" s="81"/>
      <c r="G26" s="44"/>
    </row>
  </sheetData>
  <sheetProtection formatCells="0" formatColumns="0" formatRows="0" autoFilter="0"/>
  <mergeCells count="5">
    <mergeCell ref="A1:H1"/>
    <mergeCell ref="C2:G2"/>
    <mergeCell ref="H2:H3"/>
    <mergeCell ref="A2:B4"/>
    <mergeCell ref="E26:F26"/>
  </mergeCells>
  <printOptions horizontalCentered="1"/>
  <pageMargins left="0.51181102362204722" right="0.31496062992125984" top="0.74803149606299213" bottom="0.74803149606299213" header="0.31496062992125984" footer="0.31496062992125984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3"/>
  <sheetViews>
    <sheetView showGridLines="0" workbookViewId="0">
      <selection activeCell="C90" sqref="C90"/>
    </sheetView>
  </sheetViews>
  <sheetFormatPr baseColWidth="10" defaultRowHeight="11.25" x14ac:dyDescent="0.2"/>
  <cols>
    <col min="1" max="1" width="2.83203125" style="1" customWidth="1"/>
    <col min="2" max="2" width="60.83203125" style="1" customWidth="1"/>
    <col min="3" max="8" width="18.33203125" style="1" customWidth="1"/>
    <col min="9" max="16384" width="12" style="1"/>
  </cols>
  <sheetData>
    <row r="1" spans="1:8" ht="64.5" customHeight="1" x14ac:dyDescent="0.2">
      <c r="A1" s="67" t="s">
        <v>183</v>
      </c>
      <c r="B1" s="71"/>
      <c r="C1" s="71"/>
      <c r="D1" s="71"/>
      <c r="E1" s="71"/>
      <c r="F1" s="71"/>
      <c r="G1" s="71"/>
      <c r="H1" s="72"/>
    </row>
    <row r="2" spans="1:8" x14ac:dyDescent="0.2">
      <c r="B2" s="21"/>
      <c r="C2" s="21"/>
      <c r="D2" s="21"/>
      <c r="E2" s="21"/>
      <c r="F2" s="21"/>
      <c r="G2" s="21"/>
      <c r="H2" s="21"/>
    </row>
    <row r="3" spans="1:8" x14ac:dyDescent="0.2">
      <c r="A3" s="75" t="s">
        <v>54</v>
      </c>
      <c r="B3" s="76"/>
      <c r="C3" s="70" t="s">
        <v>60</v>
      </c>
      <c r="D3" s="71"/>
      <c r="E3" s="71"/>
      <c r="F3" s="71"/>
      <c r="G3" s="72"/>
      <c r="H3" s="73" t="s">
        <v>59</v>
      </c>
    </row>
    <row r="4" spans="1:8" ht="24.95" customHeight="1" x14ac:dyDescent="0.2">
      <c r="A4" s="77"/>
      <c r="B4" s="78"/>
      <c r="C4" s="9" t="s">
        <v>55</v>
      </c>
      <c r="D4" s="9" t="s">
        <v>125</v>
      </c>
      <c r="E4" s="9" t="s">
        <v>56</v>
      </c>
      <c r="F4" s="9" t="s">
        <v>57</v>
      </c>
      <c r="G4" s="9" t="s">
        <v>58</v>
      </c>
      <c r="H4" s="74"/>
    </row>
    <row r="5" spans="1:8" x14ac:dyDescent="0.2">
      <c r="A5" s="79"/>
      <c r="B5" s="80"/>
      <c r="C5" s="10">
        <v>1</v>
      </c>
      <c r="D5" s="10">
        <v>2</v>
      </c>
      <c r="E5" s="10" t="s">
        <v>126</v>
      </c>
      <c r="F5" s="10">
        <v>4</v>
      </c>
      <c r="G5" s="10">
        <v>5</v>
      </c>
      <c r="H5" s="10" t="s">
        <v>127</v>
      </c>
    </row>
    <row r="6" spans="1:8" x14ac:dyDescent="0.2">
      <c r="A6" s="22"/>
      <c r="B6" s="19"/>
      <c r="C6" s="25"/>
      <c r="D6" s="25"/>
      <c r="E6" s="25"/>
      <c r="F6" s="25"/>
      <c r="G6" s="25"/>
      <c r="H6" s="25"/>
    </row>
    <row r="7" spans="1:8" ht="12.75" x14ac:dyDescent="0.2">
      <c r="A7" s="58" t="s">
        <v>128</v>
      </c>
      <c r="B7" s="59"/>
      <c r="C7" s="88">
        <v>14256871.060000001</v>
      </c>
      <c r="D7" s="88">
        <v>2013333.6</v>
      </c>
      <c r="E7" s="88">
        <f>C7+D7</f>
        <v>16270204.66</v>
      </c>
      <c r="F7" s="88">
        <v>2920121.36</v>
      </c>
      <c r="G7" s="88">
        <v>2816284.07</v>
      </c>
      <c r="H7" s="88">
        <f>E7-F7</f>
        <v>13350083.300000001</v>
      </c>
    </row>
    <row r="8" spans="1:8" ht="12.75" x14ac:dyDescent="0.2">
      <c r="A8" s="58" t="s">
        <v>129</v>
      </c>
      <c r="B8" s="59"/>
      <c r="C8" s="88">
        <v>20554557.809999999</v>
      </c>
      <c r="D8" s="88">
        <v>11210200</v>
      </c>
      <c r="E8" s="88">
        <f t="shared" ref="E8:E54" si="0">C8+D8</f>
        <v>31764757.809999999</v>
      </c>
      <c r="F8" s="88">
        <v>7710770.4400000004</v>
      </c>
      <c r="G8" s="88">
        <v>7549867.7000000002</v>
      </c>
      <c r="H8" s="88">
        <f t="shared" ref="H8:H54" si="1">E8-F8</f>
        <v>24053987.369999997</v>
      </c>
    </row>
    <row r="9" spans="1:8" ht="12.75" x14ac:dyDescent="0.2">
      <c r="A9" s="58" t="s">
        <v>130</v>
      </c>
      <c r="B9" s="59"/>
      <c r="C9" s="88">
        <v>6963249.8399999999</v>
      </c>
      <c r="D9" s="88">
        <v>4830000</v>
      </c>
      <c r="E9" s="88">
        <f t="shared" si="0"/>
        <v>11793249.84</v>
      </c>
      <c r="F9" s="88">
        <v>1104360.71</v>
      </c>
      <c r="G9" s="88">
        <v>1103991.6100000001</v>
      </c>
      <c r="H9" s="88">
        <f t="shared" si="1"/>
        <v>10688889.129999999</v>
      </c>
    </row>
    <row r="10" spans="1:8" ht="12.75" x14ac:dyDescent="0.2">
      <c r="A10" s="58" t="s">
        <v>131</v>
      </c>
      <c r="B10" s="59"/>
      <c r="C10" s="88">
        <v>1099349.1299999999</v>
      </c>
      <c r="D10" s="88">
        <v>-100000</v>
      </c>
      <c r="E10" s="88">
        <f t="shared" si="0"/>
        <v>999349.12999999989</v>
      </c>
      <c r="F10" s="88">
        <v>158164.67000000001</v>
      </c>
      <c r="G10" s="88">
        <v>155871.04000000001</v>
      </c>
      <c r="H10" s="88">
        <f t="shared" si="1"/>
        <v>841184.45999999985</v>
      </c>
    </row>
    <row r="11" spans="1:8" ht="12.75" x14ac:dyDescent="0.2">
      <c r="A11" s="58" t="s">
        <v>132</v>
      </c>
      <c r="B11" s="59"/>
      <c r="C11" s="88">
        <v>966080.26</v>
      </c>
      <c r="D11" s="88">
        <v>0</v>
      </c>
      <c r="E11" s="88">
        <f t="shared" si="0"/>
        <v>966080.26</v>
      </c>
      <c r="F11" s="88">
        <v>190970.06</v>
      </c>
      <c r="G11" s="88">
        <v>190136.06</v>
      </c>
      <c r="H11" s="88">
        <f t="shared" si="1"/>
        <v>775110.2</v>
      </c>
    </row>
    <row r="12" spans="1:8" ht="12.75" x14ac:dyDescent="0.2">
      <c r="A12" s="58" t="s">
        <v>133</v>
      </c>
      <c r="B12" s="59"/>
      <c r="C12" s="88">
        <v>518926.12</v>
      </c>
      <c r="D12" s="88">
        <v>2500</v>
      </c>
      <c r="E12" s="88">
        <f t="shared" si="0"/>
        <v>521426.12</v>
      </c>
      <c r="F12" s="88">
        <v>103121.75</v>
      </c>
      <c r="G12" s="88">
        <v>103121.75</v>
      </c>
      <c r="H12" s="88">
        <f t="shared" si="1"/>
        <v>418304.37</v>
      </c>
    </row>
    <row r="13" spans="1:8" ht="12.75" x14ac:dyDescent="0.2">
      <c r="A13" s="58" t="s">
        <v>134</v>
      </c>
      <c r="B13" s="59"/>
      <c r="C13" s="88">
        <v>1603669.2</v>
      </c>
      <c r="D13" s="88">
        <v>1985400.14</v>
      </c>
      <c r="E13" s="88">
        <f t="shared" si="0"/>
        <v>3589069.34</v>
      </c>
      <c r="F13" s="88">
        <v>250556.22</v>
      </c>
      <c r="G13" s="88">
        <v>250556.22</v>
      </c>
      <c r="H13" s="88">
        <f t="shared" si="1"/>
        <v>3338513.1199999996</v>
      </c>
    </row>
    <row r="14" spans="1:8" ht="12.75" x14ac:dyDescent="0.2">
      <c r="A14" s="58" t="s">
        <v>135</v>
      </c>
      <c r="B14" s="59"/>
      <c r="C14" s="88">
        <v>11334615.1</v>
      </c>
      <c r="D14" s="88">
        <v>0</v>
      </c>
      <c r="E14" s="88">
        <f t="shared" si="0"/>
        <v>11334615.1</v>
      </c>
      <c r="F14" s="88">
        <v>1803349.76</v>
      </c>
      <c r="G14" s="88">
        <v>1803349.76</v>
      </c>
      <c r="H14" s="88">
        <f t="shared" si="1"/>
        <v>9531265.3399999999</v>
      </c>
    </row>
    <row r="15" spans="1:8" ht="12.75" x14ac:dyDescent="0.2">
      <c r="A15" s="58" t="s">
        <v>136</v>
      </c>
      <c r="B15" s="59"/>
      <c r="C15" s="88">
        <v>137677272.53</v>
      </c>
      <c r="D15" s="88">
        <v>28125695.510000002</v>
      </c>
      <c r="E15" s="88">
        <f t="shared" si="0"/>
        <v>165802968.03999999</v>
      </c>
      <c r="F15" s="88">
        <v>9619114.2300000004</v>
      </c>
      <c r="G15" s="88">
        <v>9580772.6600000001</v>
      </c>
      <c r="H15" s="88">
        <f t="shared" si="1"/>
        <v>156183853.81</v>
      </c>
    </row>
    <row r="16" spans="1:8" ht="12.75" x14ac:dyDescent="0.2">
      <c r="A16" s="58" t="s">
        <v>137</v>
      </c>
      <c r="B16" s="59"/>
      <c r="C16" s="88">
        <v>4078342.98</v>
      </c>
      <c r="D16" s="88">
        <v>-5000</v>
      </c>
      <c r="E16" s="88">
        <f t="shared" si="0"/>
        <v>4073342.98</v>
      </c>
      <c r="F16" s="88">
        <v>736910.05</v>
      </c>
      <c r="G16" s="88">
        <v>719010.04</v>
      </c>
      <c r="H16" s="88">
        <f t="shared" si="1"/>
        <v>3336432.9299999997</v>
      </c>
    </row>
    <row r="17" spans="1:8" ht="12.75" x14ac:dyDescent="0.2">
      <c r="A17" s="58" t="s">
        <v>156</v>
      </c>
      <c r="B17" s="59"/>
      <c r="C17" s="88">
        <v>10929699.289999999</v>
      </c>
      <c r="D17" s="88">
        <v>0</v>
      </c>
      <c r="E17" s="88">
        <f t="shared" si="0"/>
        <v>10929699.289999999</v>
      </c>
      <c r="F17" s="88">
        <v>1465556.79</v>
      </c>
      <c r="G17" s="88">
        <v>1457355.59</v>
      </c>
      <c r="H17" s="88">
        <f t="shared" si="1"/>
        <v>9464142.5</v>
      </c>
    </row>
    <row r="18" spans="1:8" ht="12.75" x14ac:dyDescent="0.2">
      <c r="A18" s="58" t="s">
        <v>157</v>
      </c>
      <c r="B18" s="59"/>
      <c r="C18" s="88">
        <v>8443454.6600000001</v>
      </c>
      <c r="D18" s="88">
        <v>-215000</v>
      </c>
      <c r="E18" s="88">
        <f t="shared" si="0"/>
        <v>8228454.6600000001</v>
      </c>
      <c r="F18" s="88">
        <v>1431405.81</v>
      </c>
      <c r="G18" s="88">
        <v>1413820.42</v>
      </c>
      <c r="H18" s="88">
        <f t="shared" si="1"/>
        <v>6797048.8499999996</v>
      </c>
    </row>
    <row r="19" spans="1:8" ht="12.75" x14ac:dyDescent="0.2">
      <c r="A19" s="58" t="s">
        <v>158</v>
      </c>
      <c r="B19" s="59"/>
      <c r="C19" s="88">
        <v>35553866.460000001</v>
      </c>
      <c r="D19" s="88">
        <v>1350000</v>
      </c>
      <c r="E19" s="88">
        <f t="shared" si="0"/>
        <v>36903866.460000001</v>
      </c>
      <c r="F19" s="88">
        <v>6072574.1299999999</v>
      </c>
      <c r="G19" s="88">
        <v>4879779.26</v>
      </c>
      <c r="H19" s="88">
        <f t="shared" si="1"/>
        <v>30831292.330000002</v>
      </c>
    </row>
    <row r="20" spans="1:8" ht="12.75" x14ac:dyDescent="0.2">
      <c r="A20" s="58" t="s">
        <v>159</v>
      </c>
      <c r="B20" s="59"/>
      <c r="C20" s="88">
        <v>3204886.58</v>
      </c>
      <c r="D20" s="88">
        <v>4500</v>
      </c>
      <c r="E20" s="88">
        <f t="shared" si="0"/>
        <v>3209386.58</v>
      </c>
      <c r="F20" s="88">
        <v>538713.97</v>
      </c>
      <c r="G20" s="88">
        <v>532056.22</v>
      </c>
      <c r="H20" s="88">
        <f t="shared" si="1"/>
        <v>2670672.6100000003</v>
      </c>
    </row>
    <row r="21" spans="1:8" ht="12.75" x14ac:dyDescent="0.2">
      <c r="A21" s="58" t="s">
        <v>138</v>
      </c>
      <c r="B21" s="59"/>
      <c r="C21" s="88">
        <v>109755330.77</v>
      </c>
      <c r="D21" s="88">
        <v>4563876.93</v>
      </c>
      <c r="E21" s="88">
        <f t="shared" si="0"/>
        <v>114319207.69999999</v>
      </c>
      <c r="F21" s="88">
        <v>11115208.859999999</v>
      </c>
      <c r="G21" s="88">
        <v>11065047.560000001</v>
      </c>
      <c r="H21" s="88">
        <f t="shared" si="1"/>
        <v>103203998.83999999</v>
      </c>
    </row>
    <row r="22" spans="1:8" ht="12.75" x14ac:dyDescent="0.2">
      <c r="A22" s="58" t="s">
        <v>139</v>
      </c>
      <c r="B22" s="59"/>
      <c r="C22" s="88">
        <v>4605283.68</v>
      </c>
      <c r="D22" s="88">
        <v>0</v>
      </c>
      <c r="E22" s="88">
        <f t="shared" si="0"/>
        <v>4605283.68</v>
      </c>
      <c r="F22" s="88">
        <v>783845.11</v>
      </c>
      <c r="G22" s="88">
        <v>783845.11</v>
      </c>
      <c r="H22" s="88">
        <f t="shared" si="1"/>
        <v>3821438.57</v>
      </c>
    </row>
    <row r="23" spans="1:8" ht="12.75" x14ac:dyDescent="0.2">
      <c r="A23" s="58" t="s">
        <v>140</v>
      </c>
      <c r="B23" s="59"/>
      <c r="C23" s="88">
        <v>32512838.309999999</v>
      </c>
      <c r="D23" s="88">
        <v>662203.88</v>
      </c>
      <c r="E23" s="88">
        <f t="shared" si="0"/>
        <v>33175042.189999998</v>
      </c>
      <c r="F23" s="88">
        <v>3410763.74</v>
      </c>
      <c r="G23" s="88">
        <v>3409951.74</v>
      </c>
      <c r="H23" s="88">
        <f t="shared" si="1"/>
        <v>29764278.449999996</v>
      </c>
    </row>
    <row r="24" spans="1:8" ht="12.75" x14ac:dyDescent="0.2">
      <c r="A24" s="58" t="s">
        <v>141</v>
      </c>
      <c r="B24" s="59"/>
      <c r="C24" s="88">
        <v>854251.3</v>
      </c>
      <c r="D24" s="88">
        <v>0</v>
      </c>
      <c r="E24" s="88">
        <f t="shared" si="0"/>
        <v>854251.3</v>
      </c>
      <c r="F24" s="88">
        <v>99816.86</v>
      </c>
      <c r="G24" s="88">
        <v>99816.86</v>
      </c>
      <c r="H24" s="88">
        <f t="shared" si="1"/>
        <v>754434.44000000006</v>
      </c>
    </row>
    <row r="25" spans="1:8" ht="12.75" x14ac:dyDescent="0.2">
      <c r="A25" s="58" t="s">
        <v>142</v>
      </c>
      <c r="B25" s="59"/>
      <c r="C25" s="88">
        <v>1993254.93</v>
      </c>
      <c r="D25" s="88">
        <v>0</v>
      </c>
      <c r="E25" s="88">
        <f t="shared" si="0"/>
        <v>1993254.93</v>
      </c>
      <c r="F25" s="88">
        <v>413415.28</v>
      </c>
      <c r="G25" s="88">
        <v>413415.28</v>
      </c>
      <c r="H25" s="88">
        <f t="shared" si="1"/>
        <v>1579839.65</v>
      </c>
    </row>
    <row r="26" spans="1:8" ht="12.75" x14ac:dyDescent="0.2">
      <c r="A26" s="58" t="s">
        <v>143</v>
      </c>
      <c r="B26" s="59"/>
      <c r="C26" s="88">
        <v>777728.65</v>
      </c>
      <c r="D26" s="88">
        <v>0</v>
      </c>
      <c r="E26" s="88">
        <f t="shared" si="0"/>
        <v>777728.65</v>
      </c>
      <c r="F26" s="88">
        <v>145836.76999999999</v>
      </c>
      <c r="G26" s="88">
        <v>145836.76999999999</v>
      </c>
      <c r="H26" s="88">
        <f t="shared" si="1"/>
        <v>631891.88</v>
      </c>
    </row>
    <row r="27" spans="1:8" ht="12.75" x14ac:dyDescent="0.2">
      <c r="A27" s="58" t="s">
        <v>144</v>
      </c>
      <c r="B27" s="59"/>
      <c r="C27" s="88">
        <v>108168430.90000001</v>
      </c>
      <c r="D27" s="88">
        <v>118472519.45999999</v>
      </c>
      <c r="E27" s="88">
        <f t="shared" si="0"/>
        <v>226640950.36000001</v>
      </c>
      <c r="F27" s="88">
        <v>77069974.590000004</v>
      </c>
      <c r="G27" s="88">
        <v>74557532.480000004</v>
      </c>
      <c r="H27" s="88">
        <f t="shared" si="1"/>
        <v>149570975.77000001</v>
      </c>
    </row>
    <row r="28" spans="1:8" ht="12.75" x14ac:dyDescent="0.2">
      <c r="A28" s="58" t="s">
        <v>145</v>
      </c>
      <c r="B28" s="59"/>
      <c r="C28" s="88">
        <v>13056723.18</v>
      </c>
      <c r="D28" s="88">
        <v>973600</v>
      </c>
      <c r="E28" s="88">
        <f t="shared" si="0"/>
        <v>14030323.18</v>
      </c>
      <c r="F28" s="88">
        <v>2714078.11</v>
      </c>
      <c r="G28" s="88">
        <v>2711399.78</v>
      </c>
      <c r="H28" s="88">
        <f t="shared" si="1"/>
        <v>11316245.07</v>
      </c>
    </row>
    <row r="29" spans="1:8" ht="12.75" x14ac:dyDescent="0.2">
      <c r="A29" s="58" t="s">
        <v>146</v>
      </c>
      <c r="B29" s="59"/>
      <c r="C29" s="88">
        <v>2591058.91</v>
      </c>
      <c r="D29" s="88">
        <v>0</v>
      </c>
      <c r="E29" s="88">
        <f t="shared" si="0"/>
        <v>2591058.91</v>
      </c>
      <c r="F29" s="88">
        <v>490521.24</v>
      </c>
      <c r="G29" s="88">
        <v>490521.24</v>
      </c>
      <c r="H29" s="88">
        <f t="shared" si="1"/>
        <v>2100537.67</v>
      </c>
    </row>
    <row r="30" spans="1:8" ht="12.75" x14ac:dyDescent="0.2">
      <c r="A30" s="58" t="s">
        <v>147</v>
      </c>
      <c r="B30" s="59"/>
      <c r="C30" s="88">
        <v>7865250.3700000001</v>
      </c>
      <c r="D30" s="88">
        <v>100000</v>
      </c>
      <c r="E30" s="88">
        <f t="shared" si="0"/>
        <v>7965250.3700000001</v>
      </c>
      <c r="F30" s="88">
        <v>1371169.44</v>
      </c>
      <c r="G30" s="88">
        <v>1371169.44</v>
      </c>
      <c r="H30" s="88">
        <f t="shared" si="1"/>
        <v>6594080.9299999997</v>
      </c>
    </row>
    <row r="31" spans="1:8" ht="12.75" x14ac:dyDescent="0.2">
      <c r="A31" s="58" t="s">
        <v>148</v>
      </c>
      <c r="B31" s="59"/>
      <c r="C31" s="88">
        <v>4489840.4800000004</v>
      </c>
      <c r="D31" s="88">
        <v>-105000</v>
      </c>
      <c r="E31" s="88">
        <f t="shared" si="0"/>
        <v>4384840.4800000004</v>
      </c>
      <c r="F31" s="88">
        <v>1286336.52</v>
      </c>
      <c r="G31" s="88">
        <v>1284684.49</v>
      </c>
      <c r="H31" s="88">
        <f t="shared" si="1"/>
        <v>3098503.9600000004</v>
      </c>
    </row>
    <row r="32" spans="1:8" ht="12.75" x14ac:dyDescent="0.2">
      <c r="A32" s="58" t="s">
        <v>149</v>
      </c>
      <c r="B32" s="59"/>
      <c r="C32" s="88">
        <v>19940510.870000001</v>
      </c>
      <c r="D32" s="88">
        <v>0</v>
      </c>
      <c r="E32" s="88">
        <f t="shared" si="0"/>
        <v>19940510.870000001</v>
      </c>
      <c r="F32" s="88">
        <v>2835499.86</v>
      </c>
      <c r="G32" s="88">
        <v>2648672.91</v>
      </c>
      <c r="H32" s="88">
        <f t="shared" si="1"/>
        <v>17105011.010000002</v>
      </c>
    </row>
    <row r="33" spans="1:8" ht="12.75" x14ac:dyDescent="0.2">
      <c r="A33" s="58" t="s">
        <v>150</v>
      </c>
      <c r="B33" s="59"/>
      <c r="C33" s="88">
        <v>2420174.73</v>
      </c>
      <c r="D33" s="88">
        <v>0</v>
      </c>
      <c r="E33" s="88">
        <f t="shared" si="0"/>
        <v>2420174.73</v>
      </c>
      <c r="F33" s="88">
        <v>553795.48</v>
      </c>
      <c r="G33" s="88">
        <v>551607.57999999996</v>
      </c>
      <c r="H33" s="88">
        <f t="shared" si="1"/>
        <v>1866379.25</v>
      </c>
    </row>
    <row r="34" spans="1:8" ht="12.75" x14ac:dyDescent="0.2">
      <c r="A34" s="58" t="s">
        <v>151</v>
      </c>
      <c r="B34" s="59"/>
      <c r="C34" s="88">
        <v>3012945.72</v>
      </c>
      <c r="D34" s="88">
        <v>0</v>
      </c>
      <c r="E34" s="88">
        <f t="shared" si="0"/>
        <v>3012945.72</v>
      </c>
      <c r="F34" s="88">
        <v>464631.64</v>
      </c>
      <c r="G34" s="88">
        <v>464631.64</v>
      </c>
      <c r="H34" s="88">
        <f t="shared" si="1"/>
        <v>2548314.08</v>
      </c>
    </row>
    <row r="35" spans="1:8" ht="12.75" x14ac:dyDescent="0.2">
      <c r="A35" s="58" t="s">
        <v>152</v>
      </c>
      <c r="B35" s="59"/>
      <c r="C35" s="88">
        <v>15654852.43</v>
      </c>
      <c r="D35" s="88">
        <v>0</v>
      </c>
      <c r="E35" s="88">
        <f t="shared" si="0"/>
        <v>15654852.43</v>
      </c>
      <c r="F35" s="88">
        <v>1955183.81</v>
      </c>
      <c r="G35" s="88">
        <v>1953951.19</v>
      </c>
      <c r="H35" s="88">
        <f t="shared" si="1"/>
        <v>13699668.619999999</v>
      </c>
    </row>
    <row r="36" spans="1:8" ht="12.75" x14ac:dyDescent="0.2">
      <c r="A36" s="58" t="s">
        <v>160</v>
      </c>
      <c r="B36" s="59"/>
      <c r="C36" s="88">
        <v>17462517.050000001</v>
      </c>
      <c r="D36" s="88">
        <v>6850000</v>
      </c>
      <c r="E36" s="88">
        <f t="shared" si="0"/>
        <v>24312517.050000001</v>
      </c>
      <c r="F36" s="88">
        <v>4388530.55</v>
      </c>
      <c r="G36" s="88">
        <v>4355867.1900000004</v>
      </c>
      <c r="H36" s="88">
        <f t="shared" si="1"/>
        <v>19923986.5</v>
      </c>
    </row>
    <row r="37" spans="1:8" ht="12.75" x14ac:dyDescent="0.2">
      <c r="A37" s="58" t="s">
        <v>161</v>
      </c>
      <c r="B37" s="59"/>
      <c r="C37" s="88">
        <v>8865744.9399999995</v>
      </c>
      <c r="D37" s="88">
        <v>1500000</v>
      </c>
      <c r="E37" s="88">
        <f t="shared" si="0"/>
        <v>10365744.939999999</v>
      </c>
      <c r="F37" s="88">
        <v>1590038.74</v>
      </c>
      <c r="G37" s="88">
        <v>1530869.07</v>
      </c>
      <c r="H37" s="88">
        <f t="shared" si="1"/>
        <v>8775706.1999999993</v>
      </c>
    </row>
    <row r="38" spans="1:8" ht="12.75" x14ac:dyDescent="0.2">
      <c r="A38" s="58" t="s">
        <v>162</v>
      </c>
      <c r="B38" s="59"/>
      <c r="C38" s="88">
        <v>10269162.49</v>
      </c>
      <c r="D38" s="88">
        <v>750000</v>
      </c>
      <c r="E38" s="88">
        <f t="shared" si="0"/>
        <v>11019162.49</v>
      </c>
      <c r="F38" s="88">
        <v>1089430.72</v>
      </c>
      <c r="G38" s="88">
        <v>1089430.72</v>
      </c>
      <c r="H38" s="88">
        <f t="shared" si="1"/>
        <v>9929731.7699999996</v>
      </c>
    </row>
    <row r="39" spans="1:8" ht="12.75" x14ac:dyDescent="0.2">
      <c r="A39" s="58" t="s">
        <v>163</v>
      </c>
      <c r="B39" s="59"/>
      <c r="C39" s="88">
        <v>18737371.43</v>
      </c>
      <c r="D39" s="88">
        <v>-750000</v>
      </c>
      <c r="E39" s="88">
        <f t="shared" si="0"/>
        <v>17987371.43</v>
      </c>
      <c r="F39" s="88">
        <v>2789024.74</v>
      </c>
      <c r="G39" s="88">
        <v>2533012.96</v>
      </c>
      <c r="H39" s="88">
        <f t="shared" si="1"/>
        <v>15198346.689999999</v>
      </c>
    </row>
    <row r="40" spans="1:8" ht="12.75" x14ac:dyDescent="0.2">
      <c r="A40" s="58" t="s">
        <v>164</v>
      </c>
      <c r="B40" s="59"/>
      <c r="C40" s="88">
        <v>5210117.2699999996</v>
      </c>
      <c r="D40" s="88">
        <v>3544256.57</v>
      </c>
      <c r="E40" s="88">
        <f t="shared" si="0"/>
        <v>8754373.8399999999</v>
      </c>
      <c r="F40" s="88">
        <v>2404591.64</v>
      </c>
      <c r="G40" s="88">
        <v>2404591.64</v>
      </c>
      <c r="H40" s="88">
        <f t="shared" si="1"/>
        <v>6349782.1999999993</v>
      </c>
    </row>
    <row r="41" spans="1:8" ht="12.75" x14ac:dyDescent="0.2">
      <c r="A41" s="58" t="s">
        <v>165</v>
      </c>
      <c r="B41" s="59"/>
      <c r="C41" s="88">
        <v>9829384.5399999991</v>
      </c>
      <c r="D41" s="88">
        <v>3090971.41</v>
      </c>
      <c r="E41" s="88">
        <f t="shared" si="0"/>
        <v>12920355.949999999</v>
      </c>
      <c r="F41" s="88">
        <v>1112186.9099999999</v>
      </c>
      <c r="G41" s="88">
        <v>1099067.93</v>
      </c>
      <c r="H41" s="88">
        <f t="shared" si="1"/>
        <v>11808169.039999999</v>
      </c>
    </row>
    <row r="42" spans="1:8" ht="12.75" x14ac:dyDescent="0.2">
      <c r="A42" s="58" t="s">
        <v>166</v>
      </c>
      <c r="B42" s="59"/>
      <c r="C42" s="88">
        <v>5724026.04</v>
      </c>
      <c r="D42" s="88">
        <v>1385000</v>
      </c>
      <c r="E42" s="88">
        <f t="shared" si="0"/>
        <v>7109026.04</v>
      </c>
      <c r="F42" s="88">
        <v>826367.77</v>
      </c>
      <c r="G42" s="88">
        <v>818267.77</v>
      </c>
      <c r="H42" s="88">
        <f t="shared" si="1"/>
        <v>6282658.2699999996</v>
      </c>
    </row>
    <row r="43" spans="1:8" ht="12.75" x14ac:dyDescent="0.2">
      <c r="A43" s="58" t="s">
        <v>167</v>
      </c>
      <c r="B43" s="59"/>
      <c r="C43" s="88">
        <v>13527341.93</v>
      </c>
      <c r="D43" s="88">
        <v>2616246.2000000002</v>
      </c>
      <c r="E43" s="88">
        <f t="shared" si="0"/>
        <v>16143588.129999999</v>
      </c>
      <c r="F43" s="88">
        <v>3533940.28</v>
      </c>
      <c r="G43" s="88">
        <v>3500004.67</v>
      </c>
      <c r="H43" s="88">
        <f t="shared" si="1"/>
        <v>12609647.85</v>
      </c>
    </row>
    <row r="44" spans="1:8" ht="12.75" x14ac:dyDescent="0.2">
      <c r="A44" s="58" t="s">
        <v>168</v>
      </c>
      <c r="B44" s="59"/>
      <c r="C44" s="88">
        <v>17370635.190000001</v>
      </c>
      <c r="D44" s="88">
        <v>42166</v>
      </c>
      <c r="E44" s="88">
        <f t="shared" si="0"/>
        <v>17412801.190000001</v>
      </c>
      <c r="F44" s="88">
        <v>6608870.1100000003</v>
      </c>
      <c r="G44" s="88">
        <v>5127970.92</v>
      </c>
      <c r="H44" s="88">
        <f t="shared" si="1"/>
        <v>10803931.080000002</v>
      </c>
    </row>
    <row r="45" spans="1:8" ht="12.75" x14ac:dyDescent="0.2">
      <c r="A45" s="58" t="s">
        <v>169</v>
      </c>
      <c r="B45" s="59"/>
      <c r="C45" s="88">
        <v>40723303.520000003</v>
      </c>
      <c r="D45" s="88">
        <v>1009200</v>
      </c>
      <c r="E45" s="88">
        <f t="shared" si="0"/>
        <v>41732503.520000003</v>
      </c>
      <c r="F45" s="88">
        <v>10546653.98</v>
      </c>
      <c r="G45" s="88">
        <v>10546653.98</v>
      </c>
      <c r="H45" s="88">
        <f t="shared" si="1"/>
        <v>31185849.540000003</v>
      </c>
    </row>
    <row r="46" spans="1:8" ht="12.75" x14ac:dyDescent="0.2">
      <c r="A46" s="58" t="s">
        <v>170</v>
      </c>
      <c r="B46" s="59"/>
      <c r="C46" s="88">
        <v>11545265.27</v>
      </c>
      <c r="D46" s="88">
        <v>0</v>
      </c>
      <c r="E46" s="88">
        <f t="shared" si="0"/>
        <v>11545265.27</v>
      </c>
      <c r="F46" s="88">
        <v>2190463.13</v>
      </c>
      <c r="G46" s="88">
        <v>2190376.13</v>
      </c>
      <c r="H46" s="88">
        <f t="shared" si="1"/>
        <v>9354802.1400000006</v>
      </c>
    </row>
    <row r="47" spans="1:8" ht="12.75" x14ac:dyDescent="0.2">
      <c r="A47" s="58" t="s">
        <v>171</v>
      </c>
      <c r="B47" s="59"/>
      <c r="C47" s="88">
        <v>3354176.25</v>
      </c>
      <c r="D47" s="88">
        <v>0</v>
      </c>
      <c r="E47" s="88">
        <f t="shared" si="0"/>
        <v>3354176.25</v>
      </c>
      <c r="F47" s="88">
        <v>639897.01</v>
      </c>
      <c r="G47" s="88">
        <v>639897.01</v>
      </c>
      <c r="H47" s="88">
        <f t="shared" si="1"/>
        <v>2714279.24</v>
      </c>
    </row>
    <row r="48" spans="1:8" ht="12.75" x14ac:dyDescent="0.2">
      <c r="A48" s="58" t="s">
        <v>172</v>
      </c>
      <c r="B48" s="59"/>
      <c r="C48" s="88">
        <v>13797960.130000001</v>
      </c>
      <c r="D48" s="88">
        <v>1378749.09</v>
      </c>
      <c r="E48" s="88">
        <f t="shared" si="0"/>
        <v>15176709.220000001</v>
      </c>
      <c r="F48" s="88">
        <v>2139606.91</v>
      </c>
      <c r="G48" s="88">
        <v>2139606.91</v>
      </c>
      <c r="H48" s="88">
        <f t="shared" si="1"/>
        <v>13037102.310000001</v>
      </c>
    </row>
    <row r="49" spans="1:8" ht="12.75" x14ac:dyDescent="0.2">
      <c r="A49" s="58" t="s">
        <v>173</v>
      </c>
      <c r="B49" s="59"/>
      <c r="C49" s="88">
        <v>2042348.01</v>
      </c>
      <c r="D49" s="88">
        <v>0</v>
      </c>
      <c r="E49" s="88">
        <f t="shared" si="0"/>
        <v>2042348.01</v>
      </c>
      <c r="F49" s="88">
        <v>298533.43</v>
      </c>
      <c r="G49" s="88">
        <v>296677.43</v>
      </c>
      <c r="H49" s="88">
        <f t="shared" si="1"/>
        <v>1743814.58</v>
      </c>
    </row>
    <row r="50" spans="1:8" ht="12.75" x14ac:dyDescent="0.2">
      <c r="A50" s="58" t="s">
        <v>174</v>
      </c>
      <c r="B50" s="59"/>
      <c r="C50" s="88">
        <v>2395494.84</v>
      </c>
      <c r="D50" s="88">
        <v>0</v>
      </c>
      <c r="E50" s="88">
        <f t="shared" si="0"/>
        <v>2395494.84</v>
      </c>
      <c r="F50" s="88">
        <v>362002.22</v>
      </c>
      <c r="G50" s="88">
        <v>362002.22</v>
      </c>
      <c r="H50" s="88">
        <f t="shared" si="1"/>
        <v>2033492.6199999999</v>
      </c>
    </row>
    <row r="51" spans="1:8" ht="12.75" x14ac:dyDescent="0.2">
      <c r="A51" s="58" t="s">
        <v>175</v>
      </c>
      <c r="B51" s="59"/>
      <c r="C51" s="88">
        <v>2554313.34</v>
      </c>
      <c r="D51" s="88">
        <v>240000</v>
      </c>
      <c r="E51" s="88">
        <f t="shared" si="0"/>
        <v>2794313.34</v>
      </c>
      <c r="F51" s="88">
        <v>326332.39</v>
      </c>
      <c r="G51" s="88">
        <v>323877.87</v>
      </c>
      <c r="H51" s="88">
        <f t="shared" si="1"/>
        <v>2467980.9499999997</v>
      </c>
    </row>
    <row r="52" spans="1:8" ht="12.75" x14ac:dyDescent="0.2">
      <c r="A52" s="58" t="s">
        <v>153</v>
      </c>
      <c r="B52" s="59"/>
      <c r="C52" s="88">
        <v>33380223.350000001</v>
      </c>
      <c r="D52" s="88">
        <v>0</v>
      </c>
      <c r="E52" s="88">
        <f t="shared" si="0"/>
        <v>33380223.350000001</v>
      </c>
      <c r="F52" s="88">
        <v>6817880.6399999997</v>
      </c>
      <c r="G52" s="88">
        <v>6817880.6399999997</v>
      </c>
      <c r="H52" s="88">
        <f t="shared" si="1"/>
        <v>26562342.710000001</v>
      </c>
    </row>
    <row r="53" spans="1:8" ht="12.75" x14ac:dyDescent="0.2">
      <c r="A53" s="58" t="s">
        <v>154</v>
      </c>
      <c r="B53" s="59"/>
      <c r="C53" s="88">
        <v>4500000</v>
      </c>
      <c r="D53" s="88">
        <v>0</v>
      </c>
      <c r="E53" s="88">
        <f t="shared" si="0"/>
        <v>4500000</v>
      </c>
      <c r="F53" s="88">
        <v>1200000</v>
      </c>
      <c r="G53" s="88">
        <v>1200000</v>
      </c>
      <c r="H53" s="88">
        <f t="shared" si="1"/>
        <v>3300000</v>
      </c>
    </row>
    <row r="54" spans="1:8" ht="12.75" x14ac:dyDescent="0.2">
      <c r="A54" s="58" t="s">
        <v>155</v>
      </c>
      <c r="B54" s="59"/>
      <c r="C54" s="88">
        <v>4820900</v>
      </c>
      <c r="D54" s="88">
        <v>0</v>
      </c>
      <c r="E54" s="88">
        <f t="shared" si="0"/>
        <v>4820900</v>
      </c>
      <c r="F54" s="88">
        <v>1000000</v>
      </c>
      <c r="G54" s="88">
        <v>1000000</v>
      </c>
      <c r="H54" s="88">
        <f t="shared" si="1"/>
        <v>3820900</v>
      </c>
    </row>
    <row r="55" spans="1:8" ht="12.75" x14ac:dyDescent="0.2">
      <c r="A55" s="58"/>
      <c r="B55" s="60"/>
      <c r="C55" s="89"/>
      <c r="D55" s="89"/>
      <c r="E55" s="89"/>
      <c r="F55" s="89"/>
      <c r="G55" s="89"/>
      <c r="H55" s="89"/>
    </row>
    <row r="56" spans="1:8" ht="12.75" x14ac:dyDescent="0.2">
      <c r="A56" s="61"/>
      <c r="B56" s="62" t="s">
        <v>53</v>
      </c>
      <c r="C56" s="90">
        <f>SUM(C7:C55)</f>
        <v>810993601.84000003</v>
      </c>
      <c r="D56" s="90">
        <f>SUM(D7:D55)</f>
        <v>195525418.78999996</v>
      </c>
      <c r="E56" s="90">
        <f>SUM(E7:E55)</f>
        <v>1006519020.63</v>
      </c>
      <c r="F56" s="90">
        <f>SUM(F7:F55)</f>
        <v>188680118.42999998</v>
      </c>
      <c r="G56" s="90">
        <f>SUM(G7:G55)</f>
        <v>182484111.52999994</v>
      </c>
      <c r="H56" s="90">
        <f>SUM(H7:H55)</f>
        <v>817838902.20000017</v>
      </c>
    </row>
    <row r="58" spans="1:8" ht="45" customHeight="1" x14ac:dyDescent="0.2">
      <c r="A58" s="70" t="s">
        <v>184</v>
      </c>
      <c r="B58" s="71"/>
      <c r="C58" s="71"/>
      <c r="D58" s="71"/>
      <c r="E58" s="71"/>
      <c r="F58" s="71"/>
      <c r="G58" s="71"/>
      <c r="H58" s="72"/>
    </row>
    <row r="60" spans="1:8" x14ac:dyDescent="0.2">
      <c r="A60" s="75" t="s">
        <v>54</v>
      </c>
      <c r="B60" s="76"/>
      <c r="C60" s="70" t="s">
        <v>60</v>
      </c>
      <c r="D60" s="71"/>
      <c r="E60" s="71"/>
      <c r="F60" s="71"/>
      <c r="G60" s="72"/>
      <c r="H60" s="73" t="s">
        <v>59</v>
      </c>
    </row>
    <row r="61" spans="1:8" ht="22.5" x14ac:dyDescent="0.2">
      <c r="A61" s="77"/>
      <c r="B61" s="78"/>
      <c r="C61" s="9" t="s">
        <v>55</v>
      </c>
      <c r="D61" s="9" t="s">
        <v>125</v>
      </c>
      <c r="E61" s="9" t="s">
        <v>56</v>
      </c>
      <c r="F61" s="9" t="s">
        <v>57</v>
      </c>
      <c r="G61" s="9" t="s">
        <v>58</v>
      </c>
      <c r="H61" s="74"/>
    </row>
    <row r="62" spans="1:8" x14ac:dyDescent="0.2">
      <c r="A62" s="79"/>
      <c r="B62" s="80"/>
      <c r="C62" s="10">
        <v>1</v>
      </c>
      <c r="D62" s="10">
        <v>2</v>
      </c>
      <c r="E62" s="10" t="s">
        <v>126</v>
      </c>
      <c r="F62" s="10">
        <v>4</v>
      </c>
      <c r="G62" s="10">
        <v>5</v>
      </c>
      <c r="H62" s="10" t="s">
        <v>127</v>
      </c>
    </row>
    <row r="63" spans="1:8" x14ac:dyDescent="0.2">
      <c r="A63" s="4" t="s">
        <v>8</v>
      </c>
      <c r="B63" s="2"/>
      <c r="C63" s="24">
        <v>0</v>
      </c>
      <c r="D63" s="24">
        <v>0</v>
      </c>
      <c r="E63" s="24">
        <f>C63+D63</f>
        <v>0</v>
      </c>
      <c r="F63" s="24">
        <v>0</v>
      </c>
      <c r="G63" s="24">
        <v>0</v>
      </c>
      <c r="H63" s="24">
        <f>E63-F63</f>
        <v>0</v>
      </c>
    </row>
    <row r="64" spans="1:8" x14ac:dyDescent="0.2">
      <c r="A64" s="4" t="s">
        <v>9</v>
      </c>
      <c r="B64" s="2"/>
      <c r="C64" s="24">
        <v>0</v>
      </c>
      <c r="D64" s="24">
        <v>0</v>
      </c>
      <c r="E64" s="24">
        <f t="shared" ref="E64:E66" si="2">C64+D64</f>
        <v>0</v>
      </c>
      <c r="F64" s="24">
        <v>0</v>
      </c>
      <c r="G64" s="24">
        <v>0</v>
      </c>
      <c r="H64" s="24">
        <f t="shared" ref="H64:H66" si="3">E64-F64</f>
        <v>0</v>
      </c>
    </row>
    <row r="65" spans="1:8" x14ac:dyDescent="0.2">
      <c r="A65" s="4" t="s">
        <v>10</v>
      </c>
      <c r="B65" s="2"/>
      <c r="C65" s="24">
        <v>0</v>
      </c>
      <c r="D65" s="24">
        <v>0</v>
      </c>
      <c r="E65" s="24">
        <f t="shared" si="2"/>
        <v>0</v>
      </c>
      <c r="F65" s="24">
        <v>0</v>
      </c>
      <c r="G65" s="24">
        <v>0</v>
      </c>
      <c r="H65" s="24">
        <f t="shared" si="3"/>
        <v>0</v>
      </c>
    </row>
    <row r="66" spans="1:8" x14ac:dyDescent="0.2">
      <c r="A66" s="4" t="s">
        <v>11</v>
      </c>
      <c r="B66" s="2"/>
      <c r="C66" s="24">
        <v>0</v>
      </c>
      <c r="D66" s="24">
        <v>0</v>
      </c>
      <c r="E66" s="24">
        <f t="shared" si="2"/>
        <v>0</v>
      </c>
      <c r="F66" s="24">
        <v>0</v>
      </c>
      <c r="G66" s="24">
        <v>0</v>
      </c>
      <c r="H66" s="24">
        <f t="shared" si="3"/>
        <v>0</v>
      </c>
    </row>
    <row r="67" spans="1:8" x14ac:dyDescent="0.2">
      <c r="A67" s="20"/>
      <c r="B67" s="36" t="s">
        <v>53</v>
      </c>
      <c r="C67" s="18">
        <f>SUM(C63:C66)</f>
        <v>0</v>
      </c>
      <c r="D67" s="18">
        <f>SUM(D63:D66)</f>
        <v>0</v>
      </c>
      <c r="E67" s="18">
        <f>SUM(E63:E66)</f>
        <v>0</v>
      </c>
      <c r="F67" s="18">
        <f>SUM(F63:F66)</f>
        <v>0</v>
      </c>
      <c r="G67" s="18">
        <f>SUM(G63:G66)</f>
        <v>0</v>
      </c>
      <c r="H67" s="18">
        <f>SUM(H63:H66)</f>
        <v>0</v>
      </c>
    </row>
    <row r="69" spans="1:8" ht="45" customHeight="1" x14ac:dyDescent="0.2">
      <c r="A69" s="70" t="s">
        <v>185</v>
      </c>
      <c r="B69" s="71"/>
      <c r="C69" s="71"/>
      <c r="D69" s="71"/>
      <c r="E69" s="71"/>
      <c r="F69" s="71"/>
      <c r="G69" s="71"/>
      <c r="H69" s="72"/>
    </row>
    <row r="70" spans="1:8" x14ac:dyDescent="0.2">
      <c r="A70" s="75" t="s">
        <v>54</v>
      </c>
      <c r="B70" s="76"/>
      <c r="C70" s="70" t="s">
        <v>60</v>
      </c>
      <c r="D70" s="71"/>
      <c r="E70" s="71"/>
      <c r="F70" s="71"/>
      <c r="G70" s="72"/>
      <c r="H70" s="73" t="s">
        <v>59</v>
      </c>
    </row>
    <row r="71" spans="1:8" ht="22.5" x14ac:dyDescent="0.2">
      <c r="A71" s="77"/>
      <c r="B71" s="78"/>
      <c r="C71" s="9" t="s">
        <v>55</v>
      </c>
      <c r="D71" s="9" t="s">
        <v>125</v>
      </c>
      <c r="E71" s="9" t="s">
        <v>56</v>
      </c>
      <c r="F71" s="9" t="s">
        <v>57</v>
      </c>
      <c r="G71" s="9" t="s">
        <v>58</v>
      </c>
      <c r="H71" s="74"/>
    </row>
    <row r="72" spans="1:8" x14ac:dyDescent="0.2">
      <c r="A72" s="79"/>
      <c r="B72" s="80"/>
      <c r="C72" s="10">
        <v>1</v>
      </c>
      <c r="D72" s="10">
        <v>2</v>
      </c>
      <c r="E72" s="10" t="s">
        <v>126</v>
      </c>
      <c r="F72" s="10">
        <v>4</v>
      </c>
      <c r="G72" s="10">
        <v>5</v>
      </c>
      <c r="H72" s="10" t="s">
        <v>127</v>
      </c>
    </row>
    <row r="73" spans="1:8" ht="22.5" x14ac:dyDescent="0.2">
      <c r="A73" s="4"/>
      <c r="B73" s="23" t="s">
        <v>13</v>
      </c>
      <c r="C73" s="24">
        <v>0</v>
      </c>
      <c r="D73" s="24">
        <v>0</v>
      </c>
      <c r="E73" s="24">
        <f>C73+D73</f>
        <v>0</v>
      </c>
      <c r="F73" s="24">
        <v>0</v>
      </c>
      <c r="G73" s="24">
        <v>0</v>
      </c>
      <c r="H73" s="24">
        <f>E73-F73</f>
        <v>0</v>
      </c>
    </row>
    <row r="74" spans="1:8" x14ac:dyDescent="0.2">
      <c r="A74" s="4"/>
      <c r="B74" s="23"/>
      <c r="C74" s="24"/>
      <c r="D74" s="24"/>
      <c r="E74" s="24"/>
      <c r="F74" s="24"/>
      <c r="G74" s="24"/>
      <c r="H74" s="24"/>
    </row>
    <row r="75" spans="1:8" x14ac:dyDescent="0.2">
      <c r="A75" s="4"/>
      <c r="B75" s="23" t="s">
        <v>12</v>
      </c>
      <c r="C75" s="24">
        <v>0</v>
      </c>
      <c r="D75" s="24">
        <v>0</v>
      </c>
      <c r="E75" s="24">
        <f>C75+D75</f>
        <v>0</v>
      </c>
      <c r="F75" s="24">
        <v>0</v>
      </c>
      <c r="G75" s="24">
        <v>0</v>
      </c>
      <c r="H75" s="24">
        <f>E75-F75</f>
        <v>0</v>
      </c>
    </row>
    <row r="76" spans="1:8" x14ac:dyDescent="0.2">
      <c r="A76" s="4"/>
      <c r="B76" s="23"/>
      <c r="C76" s="24"/>
      <c r="D76" s="24"/>
      <c r="E76" s="24"/>
      <c r="F76" s="24"/>
      <c r="G76" s="24"/>
      <c r="H76" s="24"/>
    </row>
    <row r="77" spans="1:8" ht="22.5" x14ac:dyDescent="0.2">
      <c r="A77" s="4"/>
      <c r="B77" s="23" t="s">
        <v>14</v>
      </c>
      <c r="C77" s="24">
        <v>0</v>
      </c>
      <c r="D77" s="24">
        <v>0</v>
      </c>
      <c r="E77" s="24">
        <f>C77+D77</f>
        <v>0</v>
      </c>
      <c r="F77" s="24">
        <v>0</v>
      </c>
      <c r="G77" s="24">
        <v>0</v>
      </c>
      <c r="H77" s="24">
        <f>E77-F77</f>
        <v>0</v>
      </c>
    </row>
    <row r="78" spans="1:8" x14ac:dyDescent="0.2">
      <c r="A78" s="4"/>
      <c r="B78" s="23"/>
      <c r="C78" s="24"/>
      <c r="D78" s="24"/>
      <c r="E78" s="24"/>
      <c r="F78" s="24"/>
      <c r="G78" s="24"/>
      <c r="H78" s="24"/>
    </row>
    <row r="79" spans="1:8" ht="22.5" x14ac:dyDescent="0.2">
      <c r="A79" s="4"/>
      <c r="B79" s="23" t="s">
        <v>26</v>
      </c>
      <c r="C79" s="24">
        <v>0</v>
      </c>
      <c r="D79" s="24">
        <v>0</v>
      </c>
      <c r="E79" s="24">
        <f>C79+D79</f>
        <v>0</v>
      </c>
      <c r="F79" s="24">
        <v>0</v>
      </c>
      <c r="G79" s="24">
        <v>0</v>
      </c>
      <c r="H79" s="24">
        <f>E79-F79</f>
        <v>0</v>
      </c>
    </row>
    <row r="80" spans="1:8" x14ac:dyDescent="0.2">
      <c r="A80" s="4"/>
      <c r="B80" s="23"/>
      <c r="C80" s="24"/>
      <c r="D80" s="24"/>
      <c r="E80" s="24"/>
      <c r="F80" s="24"/>
      <c r="G80" s="24"/>
      <c r="H80" s="24"/>
    </row>
    <row r="81" spans="1:8" ht="22.5" x14ac:dyDescent="0.2">
      <c r="A81" s="4"/>
      <c r="B81" s="23" t="s">
        <v>27</v>
      </c>
      <c r="C81" s="24">
        <v>0</v>
      </c>
      <c r="D81" s="24">
        <v>0</v>
      </c>
      <c r="E81" s="24">
        <f>C81+D81</f>
        <v>0</v>
      </c>
      <c r="F81" s="24">
        <v>0</v>
      </c>
      <c r="G81" s="24">
        <v>0</v>
      </c>
      <c r="H81" s="24">
        <f>E81-F81</f>
        <v>0</v>
      </c>
    </row>
    <row r="82" spans="1:8" x14ac:dyDescent="0.2">
      <c r="A82" s="4"/>
      <c r="B82" s="23"/>
      <c r="C82" s="24"/>
      <c r="D82" s="24"/>
      <c r="E82" s="24"/>
      <c r="F82" s="24"/>
      <c r="G82" s="24"/>
      <c r="H82" s="24"/>
    </row>
    <row r="83" spans="1:8" ht="22.5" x14ac:dyDescent="0.2">
      <c r="A83" s="4"/>
      <c r="B83" s="23" t="s">
        <v>34</v>
      </c>
      <c r="C83" s="24">
        <v>0</v>
      </c>
      <c r="D83" s="24">
        <v>0</v>
      </c>
      <c r="E83" s="24">
        <f>C83+D83</f>
        <v>0</v>
      </c>
      <c r="F83" s="24">
        <v>0</v>
      </c>
      <c r="G83" s="24">
        <v>0</v>
      </c>
      <c r="H83" s="24">
        <f>E83-F83</f>
        <v>0</v>
      </c>
    </row>
    <row r="84" spans="1:8" x14ac:dyDescent="0.2">
      <c r="A84" s="4"/>
      <c r="B84" s="23"/>
      <c r="C84" s="24"/>
      <c r="D84" s="24"/>
      <c r="E84" s="24"/>
      <c r="F84" s="24"/>
      <c r="G84" s="24"/>
      <c r="H84" s="24"/>
    </row>
    <row r="85" spans="1:8" x14ac:dyDescent="0.2">
      <c r="A85" s="4"/>
      <c r="B85" s="23" t="s">
        <v>15</v>
      </c>
      <c r="C85" s="24">
        <v>0</v>
      </c>
      <c r="D85" s="24">
        <v>0</v>
      </c>
      <c r="E85" s="24">
        <f>C85+D85</f>
        <v>0</v>
      </c>
      <c r="F85" s="24">
        <v>0</v>
      </c>
      <c r="G85" s="24">
        <v>0</v>
      </c>
      <c r="H85" s="24">
        <f>E85-F85</f>
        <v>0</v>
      </c>
    </row>
    <row r="86" spans="1:8" x14ac:dyDescent="0.2">
      <c r="A86" s="20"/>
      <c r="B86" s="36" t="s">
        <v>53</v>
      </c>
      <c r="C86" s="18">
        <f t="shared" ref="C86:H86" si="4">SUM(C73:C85)</f>
        <v>0</v>
      </c>
      <c r="D86" s="18">
        <f t="shared" si="4"/>
        <v>0</v>
      </c>
      <c r="E86" s="18">
        <f t="shared" si="4"/>
        <v>0</v>
      </c>
      <c r="F86" s="18">
        <f t="shared" si="4"/>
        <v>0</v>
      </c>
      <c r="G86" s="18">
        <f t="shared" si="4"/>
        <v>0</v>
      </c>
      <c r="H86" s="18">
        <f t="shared" si="4"/>
        <v>0</v>
      </c>
    </row>
    <row r="92" spans="1:8" ht="12.75" x14ac:dyDescent="0.2">
      <c r="B92" s="53" t="s">
        <v>176</v>
      </c>
      <c r="C92" s="52"/>
      <c r="D92" s="51"/>
      <c r="E92" s="50" t="s">
        <v>179</v>
      </c>
      <c r="F92" s="50"/>
      <c r="G92" s="49"/>
    </row>
    <row r="93" spans="1:8" ht="12.75" x14ac:dyDescent="0.2">
      <c r="B93" s="53" t="s">
        <v>177</v>
      </c>
      <c r="C93" s="52"/>
      <c r="D93" s="52"/>
      <c r="E93" s="81" t="s">
        <v>180</v>
      </c>
      <c r="F93" s="81"/>
      <c r="G93" s="49"/>
    </row>
  </sheetData>
  <sheetProtection formatCells="0" formatColumns="0" formatRows="0" insertRows="0" deleteRows="0" autoFilter="0"/>
  <mergeCells count="13">
    <mergeCell ref="E93:F93"/>
    <mergeCell ref="A1:H1"/>
    <mergeCell ref="A3:B5"/>
    <mergeCell ref="A58:H58"/>
    <mergeCell ref="A60:B62"/>
    <mergeCell ref="C3:G3"/>
    <mergeCell ref="H3:H4"/>
    <mergeCell ref="A69:H69"/>
    <mergeCell ref="A70:B72"/>
    <mergeCell ref="C70:G70"/>
    <mergeCell ref="H70:H71"/>
    <mergeCell ref="C60:G60"/>
    <mergeCell ref="H60:H61"/>
  </mergeCells>
  <printOptions horizontalCentered="1"/>
  <pageMargins left="0.51181102362204722" right="0.31496062992125984" top="0.55118110236220474" bottom="0.35433070866141736" header="0.31496062992125984" footer="0.31496062992125984"/>
  <pageSetup scale="9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showGridLines="0" workbookViewId="0">
      <selection activeCell="A2" sqref="A2:B4"/>
    </sheetView>
  </sheetViews>
  <sheetFormatPr baseColWidth="10" defaultRowHeight="11.25" x14ac:dyDescent="0.2"/>
  <cols>
    <col min="1" max="1" width="4.83203125" style="3" customWidth="1"/>
    <col min="2" max="2" width="59.83203125" style="3" customWidth="1"/>
    <col min="3" max="3" width="16.83203125" style="3" customWidth="1"/>
    <col min="4" max="4" width="17.1640625" style="3" customWidth="1"/>
    <col min="5" max="5" width="18.33203125" style="3" customWidth="1"/>
    <col min="6" max="6" width="16.1640625" style="3" customWidth="1"/>
    <col min="7" max="8" width="18.33203125" style="3" customWidth="1"/>
    <col min="9" max="16384" width="12" style="3"/>
  </cols>
  <sheetData>
    <row r="1" spans="1:8" ht="58.5" customHeight="1" x14ac:dyDescent="0.2">
      <c r="A1" s="67" t="s">
        <v>186</v>
      </c>
      <c r="B1" s="71"/>
      <c r="C1" s="71"/>
      <c r="D1" s="71"/>
      <c r="E1" s="71"/>
      <c r="F1" s="71"/>
      <c r="G1" s="71"/>
      <c r="H1" s="72"/>
    </row>
    <row r="2" spans="1:8" x14ac:dyDescent="0.2">
      <c r="A2" s="75" t="s">
        <v>54</v>
      </c>
      <c r="B2" s="76"/>
      <c r="C2" s="70" t="s">
        <v>60</v>
      </c>
      <c r="D2" s="71"/>
      <c r="E2" s="71"/>
      <c r="F2" s="71"/>
      <c r="G2" s="72"/>
      <c r="H2" s="73" t="s">
        <v>59</v>
      </c>
    </row>
    <row r="3" spans="1:8" ht="24.95" customHeight="1" x14ac:dyDescent="0.2">
      <c r="A3" s="77"/>
      <c r="B3" s="78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74"/>
    </row>
    <row r="4" spans="1:8" x14ac:dyDescent="0.2">
      <c r="A4" s="79"/>
      <c r="B4" s="80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x14ac:dyDescent="0.2">
      <c r="A5" s="33"/>
      <c r="B5" s="34"/>
      <c r="C5" s="14"/>
      <c r="D5" s="14"/>
      <c r="E5" s="14"/>
      <c r="F5" s="14"/>
      <c r="G5" s="14"/>
      <c r="H5" s="14"/>
    </row>
    <row r="6" spans="1:8" ht="12.75" x14ac:dyDescent="0.2">
      <c r="A6" s="30" t="s">
        <v>16</v>
      </c>
      <c r="B6" s="28"/>
      <c r="C6" s="88">
        <f>SUM(C7:C14)</f>
        <v>424648399</v>
      </c>
      <c r="D6" s="88">
        <f t="shared" ref="C6:H6" si="0">SUM(D7:D14)</f>
        <v>60065528.750000007</v>
      </c>
      <c r="E6" s="88">
        <f t="shared" si="0"/>
        <v>484713927.75</v>
      </c>
      <c r="F6" s="88">
        <f t="shared" si="0"/>
        <v>60861519.299999997</v>
      </c>
      <c r="G6" s="88">
        <f t="shared" si="0"/>
        <v>57714250.839999996</v>
      </c>
      <c r="H6" s="88">
        <f t="shared" si="0"/>
        <v>423852408.44999999</v>
      </c>
    </row>
    <row r="7" spans="1:8" ht="12.75" x14ac:dyDescent="0.2">
      <c r="A7" s="27"/>
      <c r="B7" s="31" t="s">
        <v>42</v>
      </c>
      <c r="C7" s="88">
        <v>0</v>
      </c>
      <c r="D7" s="88">
        <v>0</v>
      </c>
      <c r="E7" s="88">
        <f>C7+D7</f>
        <v>0</v>
      </c>
      <c r="F7" s="88">
        <v>0</v>
      </c>
      <c r="G7" s="88">
        <v>0</v>
      </c>
      <c r="H7" s="88">
        <f>E7-F7</f>
        <v>0</v>
      </c>
    </row>
    <row r="8" spans="1:8" ht="12.75" x14ac:dyDescent="0.2">
      <c r="A8" s="27"/>
      <c r="B8" s="31" t="s">
        <v>17</v>
      </c>
      <c r="C8" s="88">
        <v>0</v>
      </c>
      <c r="D8" s="88">
        <v>0</v>
      </c>
      <c r="E8" s="88">
        <f t="shared" ref="E8:E14" si="1">C8+D8</f>
        <v>0</v>
      </c>
      <c r="F8" s="88">
        <v>0</v>
      </c>
      <c r="G8" s="88">
        <v>0</v>
      </c>
      <c r="H8" s="88">
        <f t="shared" ref="H8:H14" si="2">E8-F8</f>
        <v>0</v>
      </c>
    </row>
    <row r="9" spans="1:8" ht="12.75" x14ac:dyDescent="0.2">
      <c r="A9" s="27"/>
      <c r="B9" s="31" t="s">
        <v>43</v>
      </c>
      <c r="C9" s="88">
        <v>50684198.100000001</v>
      </c>
      <c r="D9" s="88">
        <v>17958033.600000001</v>
      </c>
      <c r="E9" s="88">
        <f t="shared" si="1"/>
        <v>68642231.700000003</v>
      </c>
      <c r="F9" s="88">
        <v>13215976.26</v>
      </c>
      <c r="G9" s="88">
        <v>12941915.75</v>
      </c>
      <c r="H9" s="88">
        <f t="shared" si="2"/>
        <v>55426255.440000005</v>
      </c>
    </row>
    <row r="10" spans="1:8" ht="12.75" x14ac:dyDescent="0.2">
      <c r="A10" s="27"/>
      <c r="B10" s="31" t="s">
        <v>3</v>
      </c>
      <c r="C10" s="88">
        <v>0</v>
      </c>
      <c r="D10" s="88">
        <v>0</v>
      </c>
      <c r="E10" s="88">
        <f t="shared" si="1"/>
        <v>0</v>
      </c>
      <c r="F10" s="88">
        <v>0</v>
      </c>
      <c r="G10" s="88">
        <v>0</v>
      </c>
      <c r="H10" s="88">
        <f t="shared" si="2"/>
        <v>0</v>
      </c>
    </row>
    <row r="11" spans="1:8" ht="12.75" x14ac:dyDescent="0.2">
      <c r="A11" s="27"/>
      <c r="B11" s="31" t="s">
        <v>23</v>
      </c>
      <c r="C11" s="88">
        <v>111748585.7</v>
      </c>
      <c r="D11" s="88">
        <v>4563876.93</v>
      </c>
      <c r="E11" s="88">
        <f t="shared" si="1"/>
        <v>116312462.63</v>
      </c>
      <c r="F11" s="88">
        <v>11528624.140000001</v>
      </c>
      <c r="G11" s="88">
        <v>11478462.84</v>
      </c>
      <c r="H11" s="88">
        <f t="shared" si="2"/>
        <v>104783838.48999999</v>
      </c>
    </row>
    <row r="12" spans="1:8" ht="12.75" x14ac:dyDescent="0.2">
      <c r="A12" s="27"/>
      <c r="B12" s="31" t="s">
        <v>18</v>
      </c>
      <c r="C12" s="88">
        <v>0</v>
      </c>
      <c r="D12" s="88">
        <v>0</v>
      </c>
      <c r="E12" s="88">
        <f t="shared" si="1"/>
        <v>0</v>
      </c>
      <c r="F12" s="88">
        <v>0</v>
      </c>
      <c r="G12" s="88">
        <v>0</v>
      </c>
      <c r="H12" s="88">
        <f t="shared" si="2"/>
        <v>0</v>
      </c>
    </row>
    <row r="13" spans="1:8" ht="12.75" x14ac:dyDescent="0.2">
      <c r="A13" s="27"/>
      <c r="B13" s="31" t="s">
        <v>44</v>
      </c>
      <c r="C13" s="88">
        <v>149530813.75</v>
      </c>
      <c r="D13" s="88">
        <v>28128195.510000002</v>
      </c>
      <c r="E13" s="88">
        <f t="shared" si="1"/>
        <v>177659009.25999999</v>
      </c>
      <c r="F13" s="88">
        <v>11525585.74</v>
      </c>
      <c r="G13" s="88">
        <v>11487244.17</v>
      </c>
      <c r="H13" s="88">
        <f t="shared" si="2"/>
        <v>166133423.51999998</v>
      </c>
    </row>
    <row r="14" spans="1:8" ht="12.75" x14ac:dyDescent="0.2">
      <c r="A14" s="27"/>
      <c r="B14" s="31" t="s">
        <v>19</v>
      </c>
      <c r="C14" s="88">
        <v>112684801.45</v>
      </c>
      <c r="D14" s="88">
        <v>9415422.7100000009</v>
      </c>
      <c r="E14" s="88">
        <f t="shared" si="1"/>
        <v>122100224.16</v>
      </c>
      <c r="F14" s="88">
        <v>24591333.16</v>
      </c>
      <c r="G14" s="88">
        <v>21806628.079999998</v>
      </c>
      <c r="H14" s="88">
        <f t="shared" si="2"/>
        <v>97508891</v>
      </c>
    </row>
    <row r="15" spans="1:8" ht="12.75" x14ac:dyDescent="0.2">
      <c r="A15" s="29"/>
      <c r="B15" s="31"/>
      <c r="C15" s="88"/>
      <c r="D15" s="88"/>
      <c r="E15" s="88"/>
      <c r="F15" s="88"/>
      <c r="G15" s="88"/>
      <c r="H15" s="88"/>
    </row>
    <row r="16" spans="1:8" ht="12.75" x14ac:dyDescent="0.2">
      <c r="A16" s="30" t="s">
        <v>20</v>
      </c>
      <c r="B16" s="32"/>
      <c r="C16" s="88">
        <f t="shared" ref="C16:H16" si="3">SUM(C17:C23)</f>
        <v>310049276.25999999</v>
      </c>
      <c r="D16" s="88">
        <f t="shared" si="3"/>
        <v>128714890.04000001</v>
      </c>
      <c r="E16" s="88">
        <f t="shared" si="3"/>
        <v>438764166.30000001</v>
      </c>
      <c r="F16" s="88">
        <f t="shared" si="3"/>
        <v>114491346.3</v>
      </c>
      <c r="G16" s="88">
        <f t="shared" si="3"/>
        <v>111921617.97999999</v>
      </c>
      <c r="H16" s="88">
        <f t="shared" si="3"/>
        <v>324272820</v>
      </c>
    </row>
    <row r="17" spans="1:8" ht="12.75" x14ac:dyDescent="0.2">
      <c r="A17" s="27"/>
      <c r="B17" s="31" t="s">
        <v>45</v>
      </c>
      <c r="C17" s="88">
        <v>5724026.04</v>
      </c>
      <c r="D17" s="88">
        <v>15325679.470000001</v>
      </c>
      <c r="E17" s="88">
        <f>C17+D17</f>
        <v>21049705.510000002</v>
      </c>
      <c r="F17" s="88">
        <v>12858493.59</v>
      </c>
      <c r="G17" s="88">
        <v>12850393.59</v>
      </c>
      <c r="H17" s="88">
        <f t="shared" ref="H17:H23" si="4">E17-F17</f>
        <v>8191211.9200000018</v>
      </c>
    </row>
    <row r="18" spans="1:8" ht="12.75" x14ac:dyDescent="0.2">
      <c r="A18" s="27"/>
      <c r="B18" s="31" t="s">
        <v>28</v>
      </c>
      <c r="C18" s="88">
        <v>232232035.09999999</v>
      </c>
      <c r="D18" s="88">
        <v>109686387.40000001</v>
      </c>
      <c r="E18" s="88">
        <f t="shared" ref="E18:E23" si="5">C18+D18</f>
        <v>341918422.5</v>
      </c>
      <c r="F18" s="88">
        <v>83533859.700000003</v>
      </c>
      <c r="G18" s="88">
        <v>81006166.989999995</v>
      </c>
      <c r="H18" s="88">
        <f t="shared" si="4"/>
        <v>258384562.80000001</v>
      </c>
    </row>
    <row r="19" spans="1:8" ht="12.75" x14ac:dyDescent="0.2">
      <c r="A19" s="27"/>
      <c r="B19" s="31" t="s">
        <v>21</v>
      </c>
      <c r="C19" s="88">
        <v>0</v>
      </c>
      <c r="D19" s="88">
        <v>0</v>
      </c>
      <c r="E19" s="88">
        <f t="shared" si="5"/>
        <v>0</v>
      </c>
      <c r="F19" s="88">
        <v>0</v>
      </c>
      <c r="G19" s="88">
        <v>0</v>
      </c>
      <c r="H19" s="88">
        <f t="shared" si="4"/>
        <v>0</v>
      </c>
    </row>
    <row r="20" spans="1:8" ht="12.75" x14ac:dyDescent="0.2">
      <c r="A20" s="27"/>
      <c r="B20" s="31" t="s">
        <v>46</v>
      </c>
      <c r="C20" s="88">
        <v>24405538.02</v>
      </c>
      <c r="D20" s="88">
        <v>3702823.17</v>
      </c>
      <c r="E20" s="88">
        <f t="shared" si="5"/>
        <v>28108361.189999998</v>
      </c>
      <c r="F20" s="88">
        <v>5760669.1600000001</v>
      </c>
      <c r="G20" s="88">
        <v>5726733.5499999998</v>
      </c>
      <c r="H20" s="88">
        <f t="shared" si="4"/>
        <v>22347692.029999997</v>
      </c>
    </row>
    <row r="21" spans="1:8" ht="12.75" x14ac:dyDescent="0.2">
      <c r="A21" s="27"/>
      <c r="B21" s="31" t="s">
        <v>47</v>
      </c>
      <c r="C21" s="88">
        <v>2591058.91</v>
      </c>
      <c r="D21" s="88">
        <v>0</v>
      </c>
      <c r="E21" s="88">
        <f t="shared" si="5"/>
        <v>2591058.91</v>
      </c>
      <c r="F21" s="88">
        <v>490521.24</v>
      </c>
      <c r="G21" s="88">
        <v>490521.24</v>
      </c>
      <c r="H21" s="88">
        <f t="shared" si="4"/>
        <v>2100537.67</v>
      </c>
    </row>
    <row r="22" spans="1:8" ht="12.75" x14ac:dyDescent="0.2">
      <c r="A22" s="27"/>
      <c r="B22" s="31" t="s">
        <v>48</v>
      </c>
      <c r="C22" s="88">
        <v>37880223.350000001</v>
      </c>
      <c r="D22" s="88">
        <v>0</v>
      </c>
      <c r="E22" s="88">
        <f t="shared" si="5"/>
        <v>37880223.350000001</v>
      </c>
      <c r="F22" s="88">
        <v>8017880.6399999997</v>
      </c>
      <c r="G22" s="88">
        <v>8017880.6399999997</v>
      </c>
      <c r="H22" s="88">
        <f t="shared" si="4"/>
        <v>29862342.710000001</v>
      </c>
    </row>
    <row r="23" spans="1:8" ht="12.75" x14ac:dyDescent="0.2">
      <c r="A23" s="27"/>
      <c r="B23" s="31" t="s">
        <v>4</v>
      </c>
      <c r="C23" s="88">
        <v>7216394.8399999999</v>
      </c>
      <c r="D23" s="88">
        <v>0</v>
      </c>
      <c r="E23" s="88">
        <f t="shared" si="5"/>
        <v>7216394.8399999999</v>
      </c>
      <c r="F23" s="88">
        <v>3829921.97</v>
      </c>
      <c r="G23" s="88">
        <v>3829921.97</v>
      </c>
      <c r="H23" s="88">
        <f t="shared" si="4"/>
        <v>3386472.8699999996</v>
      </c>
    </row>
    <row r="24" spans="1:8" ht="8.25" customHeight="1" x14ac:dyDescent="0.2">
      <c r="A24" s="29"/>
      <c r="B24" s="31"/>
      <c r="C24" s="88"/>
      <c r="D24" s="88"/>
      <c r="E24" s="88"/>
      <c r="F24" s="88"/>
      <c r="G24" s="88"/>
      <c r="H24" s="88"/>
    </row>
    <row r="25" spans="1:8" ht="12.75" x14ac:dyDescent="0.2">
      <c r="A25" s="30" t="s">
        <v>49</v>
      </c>
      <c r="B25" s="32"/>
      <c r="C25" s="88">
        <f t="shared" ref="C25:H25" si="6">SUM(C26:C34)</f>
        <v>76295926.579999998</v>
      </c>
      <c r="D25" s="88">
        <f t="shared" si="6"/>
        <v>6745000</v>
      </c>
      <c r="E25" s="88">
        <f t="shared" si="6"/>
        <v>83040926.579999998</v>
      </c>
      <c r="F25" s="88">
        <f t="shared" si="6"/>
        <v>13327252.829999998</v>
      </c>
      <c r="G25" s="88">
        <f t="shared" si="6"/>
        <v>12848242.710000001</v>
      </c>
      <c r="H25" s="88">
        <f t="shared" si="6"/>
        <v>69713673.75</v>
      </c>
    </row>
    <row r="26" spans="1:8" ht="12.75" x14ac:dyDescent="0.2">
      <c r="A26" s="27"/>
      <c r="B26" s="31" t="s">
        <v>29</v>
      </c>
      <c r="C26" s="88">
        <v>51865575.229999997</v>
      </c>
      <c r="D26" s="88">
        <v>6850000</v>
      </c>
      <c r="E26" s="88">
        <f>C26+D26</f>
        <v>58715575.229999997</v>
      </c>
      <c r="F26" s="88">
        <v>9205416.4499999993</v>
      </c>
      <c r="G26" s="88">
        <v>8914885.3100000005</v>
      </c>
      <c r="H26" s="88">
        <f t="shared" ref="H26:H34" si="7">E26-F26</f>
        <v>49510158.780000001</v>
      </c>
    </row>
    <row r="27" spans="1:8" ht="12.75" x14ac:dyDescent="0.2">
      <c r="A27" s="27"/>
      <c r="B27" s="31" t="s">
        <v>24</v>
      </c>
      <c r="C27" s="88">
        <v>19940510.870000001</v>
      </c>
      <c r="D27" s="88">
        <v>0</v>
      </c>
      <c r="E27" s="88">
        <f t="shared" ref="E27:E34" si="8">C27+D27</f>
        <v>19940510.870000001</v>
      </c>
      <c r="F27" s="88">
        <v>2835499.86</v>
      </c>
      <c r="G27" s="88">
        <v>2648672.91</v>
      </c>
      <c r="H27" s="88">
        <f t="shared" si="7"/>
        <v>17105011.010000002</v>
      </c>
    </row>
    <row r="28" spans="1:8" ht="12.75" x14ac:dyDescent="0.2">
      <c r="A28" s="27"/>
      <c r="B28" s="31" t="s">
        <v>30</v>
      </c>
      <c r="C28" s="88">
        <v>0</v>
      </c>
      <c r="D28" s="88">
        <v>0</v>
      </c>
      <c r="E28" s="88">
        <f t="shared" si="8"/>
        <v>0</v>
      </c>
      <c r="F28" s="88">
        <v>0</v>
      </c>
      <c r="G28" s="88">
        <v>0</v>
      </c>
      <c r="H28" s="88">
        <f t="shared" si="7"/>
        <v>0</v>
      </c>
    </row>
    <row r="29" spans="1:8" ht="12.75" x14ac:dyDescent="0.2">
      <c r="A29" s="27"/>
      <c r="B29" s="31" t="s">
        <v>50</v>
      </c>
      <c r="C29" s="88">
        <v>0</v>
      </c>
      <c r="D29" s="88">
        <v>0</v>
      </c>
      <c r="E29" s="88">
        <f t="shared" si="8"/>
        <v>0</v>
      </c>
      <c r="F29" s="88">
        <v>0</v>
      </c>
      <c r="G29" s="88">
        <v>0</v>
      </c>
      <c r="H29" s="88">
        <f t="shared" si="7"/>
        <v>0</v>
      </c>
    </row>
    <row r="30" spans="1:8" ht="12.75" x14ac:dyDescent="0.2">
      <c r="A30" s="27"/>
      <c r="B30" s="31" t="s">
        <v>22</v>
      </c>
      <c r="C30" s="88">
        <v>0</v>
      </c>
      <c r="D30" s="88">
        <v>0</v>
      </c>
      <c r="E30" s="88">
        <f t="shared" si="8"/>
        <v>0</v>
      </c>
      <c r="F30" s="88">
        <v>0</v>
      </c>
      <c r="G30" s="88">
        <v>0</v>
      </c>
      <c r="H30" s="88">
        <f t="shared" si="7"/>
        <v>0</v>
      </c>
    </row>
    <row r="31" spans="1:8" ht="12.75" x14ac:dyDescent="0.2">
      <c r="A31" s="27"/>
      <c r="B31" s="31" t="s">
        <v>5</v>
      </c>
      <c r="C31" s="88">
        <v>0</v>
      </c>
      <c r="D31" s="88">
        <v>0</v>
      </c>
      <c r="E31" s="88">
        <f t="shared" si="8"/>
        <v>0</v>
      </c>
      <c r="F31" s="88">
        <v>0</v>
      </c>
      <c r="G31" s="88">
        <v>0</v>
      </c>
      <c r="H31" s="88">
        <f t="shared" si="7"/>
        <v>0</v>
      </c>
    </row>
    <row r="32" spans="1:8" ht="12.75" x14ac:dyDescent="0.2">
      <c r="A32" s="27"/>
      <c r="B32" s="31" t="s">
        <v>6</v>
      </c>
      <c r="C32" s="88">
        <v>4489840.4800000004</v>
      </c>
      <c r="D32" s="88">
        <v>-105000</v>
      </c>
      <c r="E32" s="88">
        <f t="shared" si="8"/>
        <v>4384840.4800000004</v>
      </c>
      <c r="F32" s="88">
        <v>1286336.52</v>
      </c>
      <c r="G32" s="88">
        <v>1284684.49</v>
      </c>
      <c r="H32" s="88">
        <f t="shared" si="7"/>
        <v>3098503.9600000004</v>
      </c>
    </row>
    <row r="33" spans="1:8" ht="12.75" x14ac:dyDescent="0.2">
      <c r="A33" s="27"/>
      <c r="B33" s="31" t="s">
        <v>51</v>
      </c>
      <c r="C33" s="88">
        <v>0</v>
      </c>
      <c r="D33" s="88">
        <v>0</v>
      </c>
      <c r="E33" s="88">
        <f t="shared" si="8"/>
        <v>0</v>
      </c>
      <c r="F33" s="88">
        <v>0</v>
      </c>
      <c r="G33" s="88">
        <v>0</v>
      </c>
      <c r="H33" s="88">
        <f t="shared" si="7"/>
        <v>0</v>
      </c>
    </row>
    <row r="34" spans="1:8" ht="12.75" x14ac:dyDescent="0.2">
      <c r="A34" s="27"/>
      <c r="B34" s="31" t="s">
        <v>31</v>
      </c>
      <c r="C34" s="88">
        <v>0</v>
      </c>
      <c r="D34" s="88">
        <v>0</v>
      </c>
      <c r="E34" s="88">
        <f t="shared" si="8"/>
        <v>0</v>
      </c>
      <c r="F34" s="88">
        <v>0</v>
      </c>
      <c r="G34" s="88">
        <v>0</v>
      </c>
      <c r="H34" s="88">
        <f t="shared" si="7"/>
        <v>0</v>
      </c>
    </row>
    <row r="35" spans="1:8" ht="8.25" customHeight="1" x14ac:dyDescent="0.2">
      <c r="A35" s="29"/>
      <c r="B35" s="31"/>
      <c r="C35" s="88"/>
      <c r="D35" s="88"/>
      <c r="E35" s="88"/>
      <c r="F35" s="88"/>
      <c r="G35" s="88"/>
      <c r="H35" s="88"/>
    </row>
    <row r="36" spans="1:8" ht="12.75" x14ac:dyDescent="0.2">
      <c r="A36" s="30" t="s">
        <v>32</v>
      </c>
      <c r="B36" s="32"/>
      <c r="C36" s="88">
        <f t="shared" ref="C36:H36" si="9">SUM(C37:C40)</f>
        <v>0</v>
      </c>
      <c r="D36" s="88">
        <f t="shared" si="9"/>
        <v>0</v>
      </c>
      <c r="E36" s="88">
        <f t="shared" si="9"/>
        <v>0</v>
      </c>
      <c r="F36" s="88">
        <f t="shared" si="9"/>
        <v>0</v>
      </c>
      <c r="G36" s="88">
        <f t="shared" si="9"/>
        <v>0</v>
      </c>
      <c r="H36" s="88">
        <f t="shared" si="9"/>
        <v>0</v>
      </c>
    </row>
    <row r="37" spans="1:8" ht="12.75" x14ac:dyDescent="0.2">
      <c r="A37" s="27"/>
      <c r="B37" s="31" t="s">
        <v>52</v>
      </c>
      <c r="C37" s="88">
        <v>0</v>
      </c>
      <c r="D37" s="88">
        <v>0</v>
      </c>
      <c r="E37" s="88">
        <f>C37+D37</f>
        <v>0</v>
      </c>
      <c r="F37" s="88">
        <v>0</v>
      </c>
      <c r="G37" s="88">
        <v>0</v>
      </c>
      <c r="H37" s="88">
        <f t="shared" ref="H37:H40" si="10">E37-F37</f>
        <v>0</v>
      </c>
    </row>
    <row r="38" spans="1:8" ht="22.5" x14ac:dyDescent="0.2">
      <c r="A38" s="27"/>
      <c r="B38" s="31" t="s">
        <v>25</v>
      </c>
      <c r="C38" s="88">
        <v>0</v>
      </c>
      <c r="D38" s="88">
        <v>0</v>
      </c>
      <c r="E38" s="88">
        <f t="shared" ref="E38:E40" si="11">C38+D38</f>
        <v>0</v>
      </c>
      <c r="F38" s="88">
        <v>0</v>
      </c>
      <c r="G38" s="88">
        <v>0</v>
      </c>
      <c r="H38" s="88">
        <f t="shared" si="10"/>
        <v>0</v>
      </c>
    </row>
    <row r="39" spans="1:8" ht="12.75" x14ac:dyDescent="0.2">
      <c r="A39" s="27"/>
      <c r="B39" s="31" t="s">
        <v>33</v>
      </c>
      <c r="C39" s="88">
        <v>0</v>
      </c>
      <c r="D39" s="88">
        <v>0</v>
      </c>
      <c r="E39" s="88">
        <f t="shared" si="11"/>
        <v>0</v>
      </c>
      <c r="F39" s="88">
        <v>0</v>
      </c>
      <c r="G39" s="88">
        <v>0</v>
      </c>
      <c r="H39" s="88">
        <f t="shared" si="10"/>
        <v>0</v>
      </c>
    </row>
    <row r="40" spans="1:8" ht="12.75" x14ac:dyDescent="0.2">
      <c r="A40" s="27"/>
      <c r="B40" s="31" t="s">
        <v>7</v>
      </c>
      <c r="C40" s="88">
        <v>0</v>
      </c>
      <c r="D40" s="88">
        <v>0</v>
      </c>
      <c r="E40" s="88">
        <f t="shared" si="11"/>
        <v>0</v>
      </c>
      <c r="F40" s="88">
        <v>0</v>
      </c>
      <c r="G40" s="88">
        <v>0</v>
      </c>
      <c r="H40" s="88">
        <f t="shared" si="10"/>
        <v>0</v>
      </c>
    </row>
    <row r="41" spans="1:8" ht="12.75" x14ac:dyDescent="0.2">
      <c r="A41" s="29"/>
      <c r="B41" s="31"/>
      <c r="C41" s="88"/>
      <c r="D41" s="88"/>
      <c r="E41" s="88"/>
      <c r="F41" s="88"/>
      <c r="G41" s="88"/>
      <c r="H41" s="88"/>
    </row>
    <row r="42" spans="1:8" ht="12.75" x14ac:dyDescent="0.2">
      <c r="A42" s="35"/>
      <c r="B42" s="62" t="s">
        <v>53</v>
      </c>
      <c r="C42" s="90">
        <f t="shared" ref="C42:H42" si="12">SUM(C36+C25+C16+C6)</f>
        <v>810993601.83999991</v>
      </c>
      <c r="D42" s="90">
        <f t="shared" si="12"/>
        <v>195525418.79000002</v>
      </c>
      <c r="E42" s="90">
        <f t="shared" si="12"/>
        <v>1006519020.63</v>
      </c>
      <c r="F42" s="90">
        <f t="shared" si="12"/>
        <v>188680118.43000001</v>
      </c>
      <c r="G42" s="90">
        <f t="shared" si="12"/>
        <v>182484111.53</v>
      </c>
      <c r="H42" s="90">
        <f t="shared" si="12"/>
        <v>817838902.20000005</v>
      </c>
    </row>
    <row r="43" spans="1:8" x14ac:dyDescent="0.2">
      <c r="A43" s="26"/>
      <c r="B43" s="26"/>
      <c r="C43" s="26"/>
      <c r="D43" s="26"/>
      <c r="E43" s="26"/>
      <c r="F43" s="26"/>
      <c r="G43" s="26"/>
      <c r="H43" s="26"/>
    </row>
    <row r="44" spans="1:8" x14ac:dyDescent="0.2">
      <c r="A44" s="26"/>
      <c r="B44" s="26"/>
      <c r="C44" s="26"/>
      <c r="D44" s="26"/>
      <c r="E44" s="26"/>
      <c r="F44" s="26"/>
      <c r="G44" s="26"/>
      <c r="H44" s="26"/>
    </row>
    <row r="46" spans="1:8" ht="12.75" x14ac:dyDescent="0.2">
      <c r="B46" s="53" t="s">
        <v>176</v>
      </c>
      <c r="C46" s="54"/>
      <c r="D46" s="57"/>
      <c r="E46" s="50" t="s">
        <v>179</v>
      </c>
      <c r="F46" s="56"/>
      <c r="G46" s="55"/>
    </row>
    <row r="47" spans="1:8" ht="12.75" x14ac:dyDescent="0.2">
      <c r="B47" s="53" t="s">
        <v>177</v>
      </c>
      <c r="C47" s="54"/>
      <c r="D47" s="54"/>
      <c r="E47" s="81" t="s">
        <v>180</v>
      </c>
      <c r="F47" s="81"/>
      <c r="G47" s="55"/>
    </row>
  </sheetData>
  <sheetProtection formatCells="0" formatColumns="0" formatRows="0" autoFilter="0"/>
  <mergeCells count="5">
    <mergeCell ref="A1:H1"/>
    <mergeCell ref="A2:B4"/>
    <mergeCell ref="C2:G2"/>
    <mergeCell ref="H2:H3"/>
    <mergeCell ref="E47:F47"/>
  </mergeCells>
  <printOptions horizontalCentered="1"/>
  <pageMargins left="0.51181102362204722" right="0.31496062992125984" top="0.35433070866141736" bottom="0" header="0.31496062992125984" footer="0.31496062992125984"/>
  <pageSetup scale="9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opglo5</cp:lastModifiedBy>
  <cp:lastPrinted>2020-04-29T14:49:01Z</cp:lastPrinted>
  <dcterms:created xsi:type="dcterms:W3CDTF">2014-02-10T03:37:14Z</dcterms:created>
  <dcterms:modified xsi:type="dcterms:W3CDTF">2020-04-29T14:49:54Z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